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92.168.21.201\public\【02　総務課】\00決算統計\R7決算統計\20260304　【県市町村課〆312(木)】令和６年度財政状況資料集の作成について\★提出\3回目\"/>
    </mc:Choice>
  </mc:AlternateContent>
  <xr:revisionPtr revIDLastSave="0" documentId="8_{CDAC987A-215B-42B2-8C47-AB8124A3F40F}"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<sst xmlns="http://schemas.openxmlformats.org/spreadsheetml/2006/main" count="1023" uniqueCount="552">
  <si>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</si>
  <si>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</si>
  <si>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</si>
  <si>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</si>
  <si>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</si>
  <si>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</si>
  <si>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</si>
  <si>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</si>
  <si>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</si>
  <si>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</si>
  <si>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</si>
  <si>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</si>
  <si>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</si>
  <si>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</si>
  <si>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</si>
  <si>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</si>
  <si>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</si>
  <si>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</si>
  <si>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</si>
  <si>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</si>
  <si>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</si>
  <si>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</si>
  <si>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</si>
  <si>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</si>
  <si>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</si>
  <si>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</si>
  <si>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</si>
  <si>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</si>
  <si>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</si>
  <si>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</si>
  <si>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</si>
  <si>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</si>
  <si>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</si>
  <si>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</si>
  <si>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</si>
  <si>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</si>
  <si>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</si>
  <si>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</si>
  <si>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</si>
  <si>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</si>
  <si>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</si>
  <si>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</si>
  <si>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</si>
  <si>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</si>
  <si>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</si>
  <si>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</si>
  <si>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</si>
  <si>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</si>
  <si>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</si>
  <si>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</si>
  <si>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</si>
  <si>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</si>
  <si>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</si>
  <si>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</si>
  <si>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</si>
  <si>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</si>
  <si>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</si>
  <si>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</si>
  <si>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</si>
  <si>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</si>
  <si>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</si>
  <si>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</si>
  <si>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</si>
  <si>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</si>
  <si>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</si>
  <si>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</si>
  <si>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</si>
  <si>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</si>
  <si>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</si>
  <si>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</si>
  <si>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</si>
  <si>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</si>
  <si>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</si>
  <si>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</si>
  <si>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</si>
  <si>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</si>
  <si>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</si>
  <si>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</si>
  <si>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</si>
  <si>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</si>
  <si>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</si>
  <si>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</si>
  <si>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</si>
  <si>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</si>
  <si>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</si>
  <si>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</si>
  <si>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</si>
  <si>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</si>
  <si>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</si>
  <si>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</si>
  <si>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</si>
  <si>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</si>
  <si>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</si>
  <si>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</si>
  <si>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長洲町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</si>
  <si>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</si>
  <si>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</si>
  <si>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</si>
  <si>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</si>
  <si>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</si>
  <si>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</si>
  <si>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</si>
  <si>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</si>
  <si>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</si>
  <si>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</si>
  <si>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</si>
  <si>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</si>
  <si>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</si>
  <si>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</si>
  <si>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</si>
  <si>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</si>
  <si>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</si>
  <si>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</si>
  <si>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</si>
  <si>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</si>
  <si>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</si>
  <si>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</si>
  <si>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</si>
  <si>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</si>
  <si>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</si>
  <si>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</si>
  <si>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</si>
  <si>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</si>
  <si>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</si>
  <si>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</si>
  <si>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</si>
  <si>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</si>
  <si>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</si>
  <si>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</si>
  <si>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</si>
  <si>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</si>
  <si>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</si>
  <si>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</si>
  <si>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</si>
  <si>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</si>
  <si>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</si>
  <si>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</si>
  <si>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</si>
  <si>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</si>
  <si>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</si>
  <si>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</si>
  <si>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</si>
  <si>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</si>
  <si>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</si>
  <si>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</si>
  <si>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</si>
  <si>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</si>
  <si>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</si>
  <si>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</si>
  <si>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</si>
  <si>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</si>
  <si>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</si>
  <si>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</si>
  <si>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</si>
  <si>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</si>
  <si>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</si>
  <si>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</si>
  <si>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</si>
  <si>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</si>
  <si>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</si>
  <si>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</si>
  <si>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</si>
  <si>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</si>
  <si>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</si>
  <si>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</si>
  <si>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</si>
  <si>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</si>
  <si>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</si>
  <si>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</si>
  <si>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</si>
  <si>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</si>
  <si>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</si>
  <si>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</si>
  <si>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</si>
  <si>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</si>
  <si>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</si>
  <si>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</si>
  <si>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</si>
  <si>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</si>
  <si>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</si>
  <si>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</si>
  <si>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</si>
  <si>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</si>
  <si>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</si>
  <si>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</si>
  <si>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</si>
  <si>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</si>
  <si>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</si>
  <si>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</si>
  <si>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</si>
  <si>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</si>
  <si>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</si>
  <si>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</si>
  <si>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</si>
  <si>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</si>
  <si>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</si>
  <si>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</si>
  <si>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</si>
  <si>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</si>
  <si>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</si>
  <si>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</si>
  <si>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</si>
  <si>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</si>
  <si>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</si>
  <si>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熊本県長洲町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</si>
  <si>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</si>
  <si>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</si>
  <si>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</si>
  <si>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</si>
  <si>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</si>
  <si>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</si>
  <si>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</si>
  <si>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</si>
  <si>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</si>
  <si>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</si>
  <si>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</si>
  <si>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</si>
  <si>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</si>
  <si>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</si>
  <si>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</si>
  <si>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</si>
  <si>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</si>
  <si>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</si>
  <si>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</si>
  <si>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</si>
  <si>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</si>
  <si>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</si>
  <si>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</si>
  <si>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</si>
  <si>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</si>
  <si>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</si>
  <si>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</si>
  <si>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</si>
  <si>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</si>
  <si>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</si>
  <si>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</si>
  <si>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</si>
  <si>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</si>
  <si>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</si>
  <si>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</si>
  <si>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</si>
  <si>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</si>
  <si>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</si>
  <si>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</si>
  <si>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</si>
  <si>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</si>
  <si>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</si>
  <si>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</si>
  <si>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</si>
  <si>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</si>
  <si>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</si>
  <si>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</si>
  <si>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</si>
  <si>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</si>
  <si>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</si>
  <si>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</si>
  <si>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</si>
  <si>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</si>
  <si>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</si>
  <si>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</si>
  <si>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</si>
  <si>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</si>
  <si>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</si>
  <si>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</si>
  <si>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</si>
  <si>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</si>
  <si>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</si>
  <si>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</si>
  <si>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</si>
  <si>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</si>
  <si>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</si>
  <si>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</si>
  <si>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</si>
  <si>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</si>
  <si>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</si>
  <si>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</si>
  <si>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</si>
  <si>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</si>
  <si>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</si>
  <si>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</si>
  <si>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</si>
  <si>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</si>
  <si>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</si>
  <si>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</si>
  <si>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</si>
  <si>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</si>
  <si>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</si>
  <si>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</si>
  <si>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</si>
  <si>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</si>
  <si>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</si>
  <si>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</si>
  <si>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</si>
  <si>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</si>
  <si>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</si>
  <si>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</si>
  <si>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</si>
  <si>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</si>
  <si>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</si>
  <si>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</si>
  <si>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</si>
  <si>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</si>
  <si>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</si>
  <si>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</si>
  <si>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</si>
  <si>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</si>
  <si>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</si>
  <si>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</si>
  <si>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</si>
  <si>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</si>
  <si>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</si>
  <si>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</si>
  <si>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</si>
  <si>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</si>
  <si>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</si>
  <si>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</si>
  <si>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</si>
  <si>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</si>
  <si>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</si>
  <si>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</si>
  <si>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</si>
  <si>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</si>
  <si>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</si>
  <si>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</si>
  <si>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</si>
  <si>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</si>
  <si>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</si>
  <si>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</si>
  <si>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</si>
  <si>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</si>
  <si>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</si>
  <si>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</si>
  <si>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</si>
  <si>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</si>
  <si>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</si>
  <si>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</si>
  <si>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</si>
  <si>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</si>
  <si>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</si>
  <si>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</si>
  <si>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</si>
  <si>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</si>
  <si>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</si>
  <si>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</si>
  <si>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</si>
  <si>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</si>
  <si>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</si>
  <si>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</si>
  <si>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</si>
  <si>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</si>
  <si>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</si>
  <si>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</si>
  <si>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</si>
  <si>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</si>
  <si>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</si>
  <si>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熊本県長洲町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</si>
  <si>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</si>
  <si>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</si>
  <si>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</si>
  <si>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</si>
  <si>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</si>
  <si>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</si>
  <si>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</si>
  <si>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</si>
  <si>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</si>
  <si>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</si>
  <si>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</si>
  <si>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</si>
  <si>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</si>
  <si>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</si>
  <si>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</si>
  <si>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</si>
  <si>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</si>
  <si>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</si>
  <si>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</si>
  <si>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</si>
  <si>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</si>
  <si>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</si>
  <si>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</si>
  <si>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</si>
  <si>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</si>
  <si>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</si>
  <si>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</si>
  <si>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</si>
  <si>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</si>
  <si>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</si>
  <si>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</si>
  <si>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</si>
  <si>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</si>
  <si>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</si>
  <si>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</si>
  <si>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</si>
  <si>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</si>
  <si>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</si>
  <si>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</si>
  <si>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</si>
  <si>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</si>
  <si>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</si>
  <si>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</si>
  <si>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</si>
  <si>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</si>
  <si>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</si>
  <si>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</si>
  <si>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</si>
  <si>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</si>
  <si>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</si>
  <si>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</si>
  <si>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</si>
  <si>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</si>
  <si>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</si>
  <si>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</si>
  <si>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</si>
  <si>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</si>
  <si>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</si>
  <si>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</si>
  <si>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</si>
  <si>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</si>
  <si>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</si>
  <si>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</si>
  <si>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</si>
  <si>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</si>
  <si>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</si>
  <si>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</si>
  <si>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</si>
  <si>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</si>
  <si>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</si>
  <si>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</si>
  <si>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</si>
  <si>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</si>
  <si>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</si>
  <si>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</si>
  <si>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</si>
  <si>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</si>
  <si>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</si>
  <si>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</si>
  <si>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</si>
  <si>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</si>
  <si>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</si>
  <si>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</si>
  <si>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</si>
  <si>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</si>
  <si>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</si>
  <si>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</si>
  <si>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</si>
  <si>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</si>
  <si>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</si>
  <si>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</si>
  <si>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</si>
  <si>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</si>
  <si>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</si>
  <si>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</si>
  <si>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</si>
  <si>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</si>
  <si>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</si>
  <si>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</si>
  <si>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</si>
  <si>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</si>
  <si>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</si>
  <si>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</si>
  <si>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</si>
  <si>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</si>
  <si>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</si>
  <si>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</si>
  <si>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</si>
  <si>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</si>
  <si>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</si>
  <si>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</si>
  <si>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</si>
  <si>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</si>
  <si>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</si>
  <si>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</si>
  <si>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</si>
  <si>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</si>
  <si>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</si>
  <si>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</si>
  <si>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</si>
  <si>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</si>
  <si>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</si>
  <si>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</si>
  <si>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</si>
  <si>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</si>
  <si>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</si>
  <si>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</si>
  <si>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</si>
  <si>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</si>
  <si>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</si>
  <si>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</si>
  <si>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</si>
  <si>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</si>
  <si>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</si>
  <si>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</si>
  <si>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</si>
  <si>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</si>
  <si>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</si>
  <si>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</si>
  <si>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</si>
  <si>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</si>
  <si>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</si>
  <si>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</si>
  <si>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</si>
  <si>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</si>
  <si>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</si>
  <si>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</si>
  <si>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</si>
  <si>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</si>
  <si>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</si>
  <si>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</si>
  <si>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</si>
  <si>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</si>
  <si>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</si>
  <si>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</si>
  <si>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</si>
  <si>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</si>
  <si>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</si>
  <si>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</si>
  <si>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</si>
  <si>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</si>
  <si>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</si>
  <si>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</si>
  <si>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</si>
  <si>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</si>
  <si>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</si>
  <si>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</si>
  <si>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</si>
  <si>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</si>
  <si>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</si>
  <si>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</si>
  <si>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</si>
  <si>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</si>
  <si>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</si>
  <si>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4.65</t>
  </si>
  <si>
    <t>一般会計</t>
  </si>
  <si>
    <t>下水道事業会計</t>
  </si>
  <si>
    <t>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</si>
  <si>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</si>
  <si>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</si>
  <si>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</si>
  <si>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</si>
  <si>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</si>
  <si>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</si>
  <si>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</si>
  <si>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</si>
  <si>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</si>
  <si>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</si>
  <si>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有明広域行政事務組合</t>
    <phoneticPr fontId="2"/>
  </si>
  <si>
    <t>-</t>
    <phoneticPr fontId="2"/>
  </si>
  <si>
    <t>繰越分　35,805千円</t>
    <phoneticPr fontId="2"/>
  </si>
  <si>
    <t>地域優良賃貸住宅基金</t>
    <phoneticPr fontId="5"/>
  </si>
  <si>
    <t>福祉のまちづくり基金</t>
    <phoneticPr fontId="5"/>
  </si>
  <si>
    <t>環境整備協力基金</t>
    <phoneticPr fontId="5"/>
  </si>
  <si>
    <t>ふるさと・水と土保全基金</t>
    <phoneticPr fontId="5"/>
  </si>
  <si>
    <t>収入印紙等購入基金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</si>
</sst>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D441-4DB0-9204-7F9C9D89B7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90374</c:v>
                </c:pt>
                <c:pt idx="1">
                  <c:v>86394</c:v>
                </c:pt>
                <c:pt idx="2">
                  <c:v>99892</c:v>
                </c:pt>
                <c:pt idx="3">
                  <c:v>122464</c:v>
                </c:pt>
                <c:pt idx="4">
                  <c:v>66861</c:v>
                </c:pt>
              </c:numCache>
            </c:numRef>
          </c:val>
          <c:smooth val="0"/>
          <c:extLst>
            <c:ext xmlns:c16="http://schemas.microsoft.com/office/drawing/2014/chart" uri="{C3380CC4-5D6E-409C-BE32-E72D297353CC}">
              <c16:uniqueId val="{00000001-D441-4DB0-9204-7F9C9D89B7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1.83</c:v>
                </c:pt>
                <c:pt idx="1">
                  <c:v>6.39</c:v>
                </c:pt>
                <c:pt idx="2">
                  <c:v>4.1900000000000004</c:v>
                </c:pt>
                <c:pt idx="3">
                  <c:v>4.17</c:v>
                </c:pt>
                <c:pt idx="4">
                  <c:v>8.09</c:v>
                </c:pt>
              </c:numCache>
            </c:numRef>
          </c:val>
          <c:extLst>
            <c:ext xmlns:c16="http://schemas.microsoft.com/office/drawing/2014/chart" uri="{C3380CC4-5D6E-409C-BE32-E72D297353CC}">
              <c16:uniqueId val="{00000000-CADA-49A0-BF6E-8345A2C1BC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18.03</c:v>
                </c:pt>
                <c:pt idx="1">
                  <c:v>23.73</c:v>
                </c:pt>
                <c:pt idx="2">
                  <c:v>25.44</c:v>
                </c:pt>
                <c:pt idx="3">
                  <c:v>28.54</c:v>
                </c:pt>
                <c:pt idx="4">
                  <c:v>28.23</c:v>
                </c:pt>
              </c:numCache>
            </c:numRef>
          </c:val>
          <c:extLst>
            <c:ext xmlns:c16="http://schemas.microsoft.com/office/drawing/2014/chart" uri="{C3380CC4-5D6E-409C-BE32-E72D297353CC}">
              <c16:uniqueId val="{00000001-CADA-49A0-BF6E-8345A2C1BCC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c:v>
                </c:pt>
                <c:pt idx="1">
                  <c:v>9.93</c:v>
                </c:pt>
                <c:pt idx="2">
                  <c:v>-4.6500000000000004</c:v>
                </c:pt>
                <c:pt idx="3">
                  <c:v>1.48</c:v>
                </c:pt>
                <c:pt idx="4">
                  <c:v>1.82</c:v>
                </c:pt>
              </c:numCache>
            </c:numRef>
          </c:val>
          <c:smooth val="0"/>
          <c:extLst>
            <c:ext xmlns:c16="http://schemas.microsoft.com/office/drawing/2014/chart" uri="{C3380CC4-5D6E-409C-BE32-E72D297353CC}">
              <c16:uniqueId val="{00000002-CADA-49A0-BF6E-8345A2C1BCC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B5C-4BFB-AB5B-52B36DFF69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5C-4BFB-AB5B-52B36DFF699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B5C-4BFB-AB5B-52B36DFF699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B5C-4BFB-AB5B-52B36DFF699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4-8B5C-4BFB-AB5B-52B36DFF699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0.84</c:v>
                </c:pt>
                <c:pt idx="2">
                  <c:v>#N/A</c:v>
                </c:pt>
                <c:pt idx="3">
                  <c:v>0.78</c:v>
                </c:pt>
                <c:pt idx="4">
                  <c:v>#N/A</c:v>
                </c:pt>
                <c:pt idx="5">
                  <c:v>0.23</c:v>
                </c:pt>
                <c:pt idx="6">
                  <c:v>#N/A</c:v>
                </c:pt>
                <c:pt idx="7">
                  <c:v>0.12</c:v>
                </c:pt>
                <c:pt idx="8">
                  <c:v>#N/A</c:v>
                </c:pt>
                <c:pt idx="9">
                  <c:v>0.22</c:v>
                </c:pt>
              </c:numCache>
            </c:numRef>
          </c:val>
          <c:extLst>
            <c:ext xmlns:c16="http://schemas.microsoft.com/office/drawing/2014/chart" uri="{C3380CC4-5D6E-409C-BE32-E72D297353CC}">
              <c16:uniqueId val="{00000005-8B5C-4BFB-AB5B-52B36DFF699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0.56999999999999995</c:v>
                </c:pt>
                <c:pt idx="2">
                  <c:v>#N/A</c:v>
                </c:pt>
                <c:pt idx="3">
                  <c:v>1.86</c:v>
                </c:pt>
                <c:pt idx="4">
                  <c:v>#N/A</c:v>
                </c:pt>
                <c:pt idx="5">
                  <c:v>2.15</c:v>
                </c:pt>
                <c:pt idx="6">
                  <c:v>#N/A</c:v>
                </c:pt>
                <c:pt idx="7">
                  <c:v>1.44</c:v>
                </c:pt>
                <c:pt idx="8">
                  <c:v>#N/A</c:v>
                </c:pt>
                <c:pt idx="9">
                  <c:v>1.28</c:v>
                </c:pt>
              </c:numCache>
            </c:numRef>
          </c:val>
          <c:extLst>
            <c:ext xmlns:c16="http://schemas.microsoft.com/office/drawing/2014/chart" uri="{C3380CC4-5D6E-409C-BE32-E72D297353CC}">
              <c16:uniqueId val="{00000006-8B5C-4BFB-AB5B-52B36DFF699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11.62</c:v>
                </c:pt>
                <c:pt idx="2">
                  <c:v>#N/A</c:v>
                </c:pt>
                <c:pt idx="3">
                  <c:v>10.18</c:v>
                </c:pt>
                <c:pt idx="4">
                  <c:v>#N/A</c:v>
                </c:pt>
                <c:pt idx="5">
                  <c:v>10.47</c:v>
                </c:pt>
                <c:pt idx="6">
                  <c:v>#N/A</c:v>
                </c:pt>
                <c:pt idx="7">
                  <c:v>4.33</c:v>
                </c:pt>
                <c:pt idx="8">
                  <c:v>#N/A</c:v>
                </c:pt>
                <c:pt idx="9">
                  <c:v>4.76</c:v>
                </c:pt>
              </c:numCache>
            </c:numRef>
          </c:val>
          <c:extLst>
            <c:ext xmlns:c16="http://schemas.microsoft.com/office/drawing/2014/chart" uri="{C3380CC4-5D6E-409C-BE32-E72D297353CC}">
              <c16:uniqueId val="{00000007-8B5C-4BFB-AB5B-52B36DFF699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3.02</c:v>
                </c:pt>
                <c:pt idx="2">
                  <c:v>#N/A</c:v>
                </c:pt>
                <c:pt idx="3">
                  <c:v>3.36</c:v>
                </c:pt>
                <c:pt idx="4">
                  <c:v>#N/A</c:v>
                </c:pt>
                <c:pt idx="5">
                  <c:v>3.57</c:v>
                </c:pt>
                <c:pt idx="6">
                  <c:v>#N/A</c:v>
                </c:pt>
                <c:pt idx="7">
                  <c:v>9.58</c:v>
                </c:pt>
                <c:pt idx="8">
                  <c:v>#N/A</c:v>
                </c:pt>
                <c:pt idx="9">
                  <c:v>6.96</c:v>
                </c:pt>
              </c:numCache>
            </c:numRef>
          </c:val>
          <c:extLst>
            <c:ext xmlns:c16="http://schemas.microsoft.com/office/drawing/2014/chart" uri="{C3380CC4-5D6E-409C-BE32-E72D297353CC}">
              <c16:uniqueId val="{00000008-8B5C-4BFB-AB5B-52B36DFF699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1.82</c:v>
                </c:pt>
                <c:pt idx="2">
                  <c:v>#N/A</c:v>
                </c:pt>
                <c:pt idx="3">
                  <c:v>6.39</c:v>
                </c:pt>
                <c:pt idx="4">
                  <c:v>#N/A</c:v>
                </c:pt>
                <c:pt idx="5">
                  <c:v>4.1900000000000004</c:v>
                </c:pt>
                <c:pt idx="6">
                  <c:v>#N/A</c:v>
                </c:pt>
                <c:pt idx="7">
                  <c:v>4.16</c:v>
                </c:pt>
                <c:pt idx="8">
                  <c:v>#N/A</c:v>
                </c:pt>
                <c:pt idx="9">
                  <c:v>8.09</c:v>
                </c:pt>
              </c:numCache>
            </c:numRef>
          </c:val>
          <c:extLst>
            <c:ext xmlns:c16="http://schemas.microsoft.com/office/drawing/2014/chart" uri="{C3380CC4-5D6E-409C-BE32-E72D297353CC}">
              <c16:uniqueId val="{00000009-8B5C-4BFB-AB5B-52B36DFF699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839</c:v>
                </c:pt>
                <c:pt idx="5">
                  <c:v>751</c:v>
                </c:pt>
                <c:pt idx="8">
                  <c:v>739</c:v>
                </c:pt>
                <c:pt idx="11">
                  <c:v>759</c:v>
                </c:pt>
                <c:pt idx="14">
                  <c:v>768</c:v>
                </c:pt>
              </c:numCache>
            </c:numRef>
          </c:val>
          <c:extLst>
            <c:ext xmlns:c16="http://schemas.microsoft.com/office/drawing/2014/chart" uri="{C3380CC4-5D6E-409C-BE32-E72D297353CC}">
              <c16:uniqueId val="{00000000-826A-457A-8567-B95B9AB9D4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6A-457A-8567-B95B9AB9D4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103</c:v>
                </c:pt>
                <c:pt idx="3">
                  <c:v>101</c:v>
                </c:pt>
                <c:pt idx="6">
                  <c:v>103</c:v>
                </c:pt>
                <c:pt idx="9">
                  <c:v>118</c:v>
                </c:pt>
                <c:pt idx="12">
                  <c:v>116</c:v>
                </c:pt>
              </c:numCache>
            </c:numRef>
          </c:val>
          <c:extLst>
            <c:ext xmlns:c16="http://schemas.microsoft.com/office/drawing/2014/chart" uri="{C3380CC4-5D6E-409C-BE32-E72D297353CC}">
              <c16:uniqueId val="{00000002-826A-457A-8567-B95B9AB9D4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166</c:v>
                </c:pt>
                <c:pt idx="3">
                  <c:v>35</c:v>
                </c:pt>
                <c:pt idx="6">
                  <c:v>41</c:v>
                </c:pt>
                <c:pt idx="9">
                  <c:v>48</c:v>
                </c:pt>
                <c:pt idx="12">
                  <c:v>43</c:v>
                </c:pt>
              </c:numCache>
            </c:numRef>
          </c:val>
          <c:extLst>
            <c:ext xmlns:c16="http://schemas.microsoft.com/office/drawing/2014/chart" uri="{C3380CC4-5D6E-409C-BE32-E72D297353CC}">
              <c16:uniqueId val="{00000003-826A-457A-8567-B95B9AB9D4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306</c:v>
                </c:pt>
                <c:pt idx="3">
                  <c:v>286</c:v>
                </c:pt>
                <c:pt idx="6">
                  <c:v>296</c:v>
                </c:pt>
                <c:pt idx="9">
                  <c:v>306</c:v>
                </c:pt>
                <c:pt idx="12">
                  <c:v>290</c:v>
                </c:pt>
              </c:numCache>
            </c:numRef>
          </c:val>
          <c:extLst>
            <c:ext xmlns:c16="http://schemas.microsoft.com/office/drawing/2014/chart" uri="{C3380CC4-5D6E-409C-BE32-E72D297353CC}">
              <c16:uniqueId val="{00000004-826A-457A-8567-B95B9AB9D4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6A-457A-8567-B95B9AB9D4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6A-457A-8567-B95B9AB9D4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536</c:v>
                </c:pt>
                <c:pt idx="3">
                  <c:v>542</c:v>
                </c:pt>
                <c:pt idx="6">
                  <c:v>535</c:v>
                </c:pt>
                <c:pt idx="9">
                  <c:v>550</c:v>
                </c:pt>
                <c:pt idx="12">
                  <c:v>544</c:v>
                </c:pt>
              </c:numCache>
            </c:numRef>
          </c:val>
          <c:extLst>
            <c:ext xmlns:c16="http://schemas.microsoft.com/office/drawing/2014/chart" uri="{C3380CC4-5D6E-409C-BE32-E72D297353CC}">
              <c16:uniqueId val="{00000007-826A-457A-8567-B95B9AB9D4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272</c:v>
                </c:pt>
                <c:pt idx="2">
                  <c:v>#N/A</c:v>
                </c:pt>
                <c:pt idx="3">
                  <c:v>#N/A</c:v>
                </c:pt>
                <c:pt idx="4">
                  <c:v>213</c:v>
                </c:pt>
                <c:pt idx="5">
                  <c:v>#N/A</c:v>
                </c:pt>
                <c:pt idx="6">
                  <c:v>#N/A</c:v>
                </c:pt>
                <c:pt idx="7">
                  <c:v>236</c:v>
                </c:pt>
                <c:pt idx="8">
                  <c:v>#N/A</c:v>
                </c:pt>
                <c:pt idx="9">
                  <c:v>#N/A</c:v>
                </c:pt>
                <c:pt idx="10">
                  <c:v>263</c:v>
                </c:pt>
                <c:pt idx="11">
                  <c:v>#N/A</c:v>
                </c:pt>
                <c:pt idx="12">
                  <c:v>#N/A</c:v>
                </c:pt>
                <c:pt idx="13">
                  <c:v>225</c:v>
                </c:pt>
                <c:pt idx="14">
                  <c:v>#N/A</c:v>
                </c:pt>
              </c:numCache>
            </c:numRef>
          </c:val>
          <c:smooth val="0"/>
          <c:extLst>
            <c:ext xmlns:c16="http://schemas.microsoft.com/office/drawing/2014/chart" uri="{C3380CC4-5D6E-409C-BE32-E72D297353CC}">
              <c16:uniqueId val="{00000008-826A-457A-8567-B95B9AB9D4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7433</c:v>
                </c:pt>
                <c:pt idx="5">
                  <c:v>7291</c:v>
                </c:pt>
                <c:pt idx="8">
                  <c:v>7274</c:v>
                </c:pt>
                <c:pt idx="11">
                  <c:v>7160</c:v>
                </c:pt>
                <c:pt idx="14">
                  <c:v>7292</c:v>
                </c:pt>
              </c:numCache>
            </c:numRef>
          </c:val>
          <c:extLst>
            <c:ext xmlns:c16="http://schemas.microsoft.com/office/drawing/2014/chart" uri="{C3380CC4-5D6E-409C-BE32-E72D297353CC}">
              <c16:uniqueId val="{00000000-0EEA-46E1-AD16-FE67517132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4347</c:v>
                </c:pt>
                <c:pt idx="5">
                  <c:v>4300</c:v>
                </c:pt>
                <c:pt idx="8">
                  <c:v>4127</c:v>
                </c:pt>
                <c:pt idx="11">
                  <c:v>3968</c:v>
                </c:pt>
                <c:pt idx="14">
                  <c:v>3762</c:v>
                </c:pt>
              </c:numCache>
            </c:numRef>
          </c:val>
          <c:extLst>
            <c:ext xmlns:c16="http://schemas.microsoft.com/office/drawing/2014/chart" uri="{C3380CC4-5D6E-409C-BE32-E72D297353CC}">
              <c16:uniqueId val="{00000001-0EEA-46E1-AD16-FE67517132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1226</c:v>
                </c:pt>
                <c:pt idx="5">
                  <c:v>1533</c:v>
                </c:pt>
                <c:pt idx="8">
                  <c:v>1618</c:v>
                </c:pt>
                <c:pt idx="11">
                  <c:v>1802</c:v>
                </c:pt>
                <c:pt idx="14">
                  <c:v>1759</c:v>
                </c:pt>
              </c:numCache>
            </c:numRef>
          </c:val>
          <c:extLst>
            <c:ext xmlns:c16="http://schemas.microsoft.com/office/drawing/2014/chart" uri="{C3380CC4-5D6E-409C-BE32-E72D297353CC}">
              <c16:uniqueId val="{00000002-0EEA-46E1-AD16-FE67517132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EA-46E1-AD16-FE67517132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EA-46E1-AD16-FE67517132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EA-46E1-AD16-FE67517132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706</c:v>
                </c:pt>
                <c:pt idx="3">
                  <c:v>536</c:v>
                </c:pt>
                <c:pt idx="6">
                  <c:v>520</c:v>
                </c:pt>
                <c:pt idx="9">
                  <c:v>557</c:v>
                </c:pt>
                <c:pt idx="12">
                  <c:v>543</c:v>
                </c:pt>
              </c:numCache>
            </c:numRef>
          </c:val>
          <c:extLst>
            <c:ext xmlns:c16="http://schemas.microsoft.com/office/drawing/2014/chart" uri="{C3380CC4-5D6E-409C-BE32-E72D297353CC}">
              <c16:uniqueId val="{00000006-0EEA-46E1-AD16-FE67517132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776</c:v>
                </c:pt>
                <c:pt idx="3">
                  <c:v>766</c:v>
                </c:pt>
                <c:pt idx="6">
                  <c:v>733</c:v>
                </c:pt>
                <c:pt idx="9">
                  <c:v>801</c:v>
                </c:pt>
                <c:pt idx="12">
                  <c:v>851</c:v>
                </c:pt>
              </c:numCache>
            </c:numRef>
          </c:val>
          <c:extLst>
            <c:ext xmlns:c16="http://schemas.microsoft.com/office/drawing/2014/chart" uri="{C3380CC4-5D6E-409C-BE32-E72D297353CC}">
              <c16:uniqueId val="{00000007-0EEA-46E1-AD16-FE67517132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2773</c:v>
                </c:pt>
                <c:pt idx="3">
                  <c:v>2504</c:v>
                </c:pt>
                <c:pt idx="6">
                  <c:v>2269</c:v>
                </c:pt>
                <c:pt idx="9">
                  <c:v>2056</c:v>
                </c:pt>
                <c:pt idx="12">
                  <c:v>1906</c:v>
                </c:pt>
              </c:numCache>
            </c:numRef>
          </c:val>
          <c:extLst>
            <c:ext xmlns:c16="http://schemas.microsoft.com/office/drawing/2014/chart" uri="{C3380CC4-5D6E-409C-BE32-E72D297353CC}">
              <c16:uniqueId val="{00000008-0EEA-46E1-AD16-FE67517132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4271</c:v>
                </c:pt>
                <c:pt idx="3">
                  <c:v>4107</c:v>
                </c:pt>
                <c:pt idx="6">
                  <c:v>3942</c:v>
                </c:pt>
                <c:pt idx="9">
                  <c:v>3778</c:v>
                </c:pt>
                <c:pt idx="12">
                  <c:v>3613</c:v>
                </c:pt>
              </c:numCache>
            </c:numRef>
          </c:val>
          <c:extLst>
            <c:ext xmlns:c16="http://schemas.microsoft.com/office/drawing/2014/chart" uri="{C3380CC4-5D6E-409C-BE32-E72D297353CC}">
              <c16:uniqueId val="{00000009-0EEA-46E1-AD16-FE67517132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5938</c:v>
                </c:pt>
                <c:pt idx="3">
                  <c:v>6303</c:v>
                </c:pt>
                <c:pt idx="6">
                  <c:v>6845</c:v>
                </c:pt>
                <c:pt idx="9">
                  <c:v>7385</c:v>
                </c:pt>
                <c:pt idx="12">
                  <c:v>7353</c:v>
                </c:pt>
              </c:numCache>
            </c:numRef>
          </c:val>
          <c:extLst>
            <c:ext xmlns:c16="http://schemas.microsoft.com/office/drawing/2014/chart" uri="{C3380CC4-5D6E-409C-BE32-E72D297353CC}">
              <c16:uniqueId val="{0000000A-0EEA-46E1-AD16-FE675171323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1459</c:v>
                </c:pt>
                <c:pt idx="2">
                  <c:v>#N/A</c:v>
                </c:pt>
                <c:pt idx="3">
                  <c:v>#N/A</c:v>
                </c:pt>
                <c:pt idx="4">
                  <c:v>1093</c:v>
                </c:pt>
                <c:pt idx="5">
                  <c:v>#N/A</c:v>
                </c:pt>
                <c:pt idx="6">
                  <c:v>#N/A</c:v>
                </c:pt>
                <c:pt idx="7">
                  <c:v>1291</c:v>
                </c:pt>
                <c:pt idx="8">
                  <c:v>#N/A</c:v>
                </c:pt>
                <c:pt idx="9">
                  <c:v>#N/A</c:v>
                </c:pt>
                <c:pt idx="10">
                  <c:v>1646</c:v>
                </c:pt>
                <c:pt idx="11">
                  <c:v>#N/A</c:v>
                </c:pt>
                <c:pt idx="12">
                  <c:v>#N/A</c:v>
                </c:pt>
                <c:pt idx="13">
                  <c:v>1452</c:v>
                </c:pt>
                <c:pt idx="14">
                  <c:v>#N/A</c:v>
                </c:pt>
              </c:numCache>
            </c:numRef>
          </c:val>
          <c:smooth val="0"/>
          <c:extLst>
            <c:ext xmlns:c16="http://schemas.microsoft.com/office/drawing/2014/chart" uri="{C3380CC4-5D6E-409C-BE32-E72D297353CC}">
              <c16:uniqueId val="{0000000B-0EEA-46E1-AD16-FE675171323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1081</c:v>
                </c:pt>
                <c:pt idx="1">
                  <c:v>1242</c:v>
                </c:pt>
                <c:pt idx="2">
                  <c:v>1263</c:v>
                </c:pt>
              </c:numCache>
            </c:numRef>
          </c:val>
          <c:extLst>
            <c:ext xmlns:c16="http://schemas.microsoft.com/office/drawing/2014/chart" uri="{C3380CC4-5D6E-409C-BE32-E72D297353CC}">
              <c16:uniqueId val="{00000000-2261-4CE2-A13F-EC9AA219C0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54</c:v>
                </c:pt>
                <c:pt idx="1">
                  <c:v>84</c:v>
                </c:pt>
                <c:pt idx="2">
                  <c:v>84</c:v>
                </c:pt>
              </c:numCache>
            </c:numRef>
          </c:val>
          <c:extLst>
            <c:ext xmlns:c16="http://schemas.microsoft.com/office/drawing/2014/chart" uri="{C3380CC4-5D6E-409C-BE32-E72D297353CC}">
              <c16:uniqueId val="{00000001-2261-4CE2-A13F-EC9AA219C0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135</c:v>
                </c:pt>
                <c:pt idx="1">
                  <c:v>131</c:v>
                </c:pt>
                <c:pt idx="2">
                  <c:v>126</c:v>
                </c:pt>
              </c:numCache>
            </c:numRef>
          </c:val>
          <c:extLst>
            <c:ext xmlns:c16="http://schemas.microsoft.com/office/drawing/2014/chart" uri="{C3380CC4-5D6E-409C-BE32-E72D297353CC}">
              <c16:uniqueId val="{00000002-2261-4CE2-A13F-EC9AA219C0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の構造を見ますと、元利償還金等はおおむね横ばいで推移しており、公営企業債の元利償還金に対する繰入金及び債務負担行為に基づく支出額も一定程度生じています。一方で、算入公債費等は</a:t>
          </a:r>
          <a:r>
            <a:rPr kumimoji="1" lang="en-US" altLang="ja-JP" sz="1400">
              <a:latin typeface="ＭＳ ゴシック" pitchFamily="49" charset="-128"/>
              <a:ea typeface="ＭＳ ゴシック" pitchFamily="49" charset="-128"/>
            </a:rPr>
            <a:t>700</a:t>
          </a:r>
          <a:r>
            <a:rPr kumimoji="1" lang="ja-JP" altLang="en-US" sz="1400">
              <a:latin typeface="ＭＳ ゴシック" pitchFamily="49" charset="-128"/>
              <a:ea typeface="ＭＳ ゴシック" pitchFamily="49" charset="-128"/>
            </a:rPr>
            <a:t>百万円台で推移しており、実質公債費比率の分子は令和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263</a:t>
          </a:r>
          <a:r>
            <a:rPr kumimoji="1" lang="ja-JP" altLang="en-US" sz="1400">
              <a:latin typeface="ＭＳ ゴシック" pitchFamily="49" charset="-128"/>
              <a:ea typeface="ＭＳ ゴシック" pitchFamily="49" charset="-128"/>
            </a:rPr>
            <a:t>百万円から令和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225</a:t>
          </a:r>
          <a:r>
            <a:rPr kumimoji="1" lang="ja-JP" altLang="en-US" sz="1400">
              <a:latin typeface="ＭＳ ゴシック" pitchFamily="49" charset="-128"/>
              <a:ea typeface="ＭＳ ゴシック" pitchFamily="49" charset="-128"/>
            </a:rPr>
            <a:t>百万円に減少しています。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今後も、地方債残高や公営企業会計への繰出しについて、負担を将来に先送りしない財政運営を進めていく必要があります。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の構造を見ますと、将来負担額のうち一般会計等に係る地方債の現在高が大きな割合を占めており、債務負担行為に基づく支出予定額や公営企業債等繰入見込額も一定程度、将来負担額を構成しています。一方で、充当可能基金、充当可能特定歳入及び基準財政需要額算入見込額が将来負担額の抑制要因となっています。実質的な将来負担額は年度間で増減が見られるものの、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年度は前年度より減少しています。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今後も、地方債残高や公営企業会計への繰出見込等の動向を注視しながら、将来負担の適正な管理に努めていく必要があります。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熊本県長洲町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千円増、減債基金が同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千円増となった一方、その他特定目的基金が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千円減となったことから、基金残高合計は前年度比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1,472,127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各基金は、長期的に安定した財政運営を行う上で重要であることから、必要な事業とのバランスを図りながら、適切な管理を行っていく必要があります。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吉田清風基金、長洲町社会福祉振興基金、環境整備協力基金、収入印紙等購入基金、長洲町福祉のまちづくり基金、地域優良賃貸住宅基金及びふるさと水土保全基金であり、それぞれの設置目的に応じた事業に活用しています。環境整備協力費基金の使途は、教育・子育て・自然環境保全・地域づくり等とされ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年度は、環境整備協力基金について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千円を取り崩したことにより減少しました。また、長洲町　福祉のまちづくり基金については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千円を積み立てる一方、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千円を取り崩したことにより減少しています。一方、地域優良賃貸住宅基金については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千円を積み立てたことにより増加しています。その結果、その他特定目的基金全体では前年度比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125,762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その他特定目的基金については、基金の目的に合致する事業を精査しながら、必要性や財源状況を踏まえ、計画的かつ適切な活用を図っていく必要があります。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123,015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千円を積み立てるとともに、歳計剰余金処分により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222,263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千円を取り崩しました。その結果、前年度比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1,262,537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財政調整基金は、長期的に安定した財政運営を行う上で必要不可欠であることから、今後も適切な予算執行を行い、一定の残高の水準を維持する必要があります。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千円を積み立て、取り崩しは行っていないことから、前年度比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83,828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減債基金は、地方債の償還財源として重要な基金であることから、今後も適切な水準の維持に努めていく必要があります。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15,220
14,435
19.44
8,624,149
8,245,428
361,900
4,472,195
7,352,771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年度の財政力指数は</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であり、前年度より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減少しています。</a:t>
          </a:r>
          <a:r>
            <a:rPr kumimoji="1" lang="ja-JP" altLang="en-US" sz="1300">
              <a:solidFill>
                <a:schemeClr val="tx1"/>
              </a:solidFill>
              <a:latin typeface="ＭＳ Ｐゴシック" panose="020B0600070205080204" pitchFamily="50" charset="-128"/>
              <a:ea typeface="ＭＳ Ｐゴシック" panose="020B0600070205080204" pitchFamily="50" charset="-128"/>
            </a:rPr>
            <a:t>要因としては、基準財政需要額及び基準財政収入額はともに増加したものの、基準財政需要額の増加幅が大きかったためです。類似団体と比較すると、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R6</a:t>
          </a:r>
          <a:r>
            <a:rPr kumimoji="1" lang="ja-JP" altLang="en-US" sz="1300">
              <a:solidFill>
                <a:schemeClr val="tx1"/>
              </a:solidFill>
              <a:latin typeface="ＭＳ Ｐゴシック" panose="020B0600070205080204" pitchFamily="50" charset="-128"/>
              <a:ea typeface="ＭＳ Ｐゴシック" panose="020B0600070205080204" pitchFamily="50" charset="-128"/>
            </a:rPr>
            <a:t>は類似団体平均を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0.01</a:t>
          </a:r>
          <a:r>
            <a:rPr kumimoji="1" lang="ja-JP" altLang="en-US" sz="1300">
              <a:solidFill>
                <a:schemeClr val="tx1"/>
              </a:solidFill>
              <a:latin typeface="ＭＳ Ｐゴシック" panose="020B0600070205080204" pitchFamily="50" charset="-128"/>
              <a:ea typeface="ＭＳ Ｐゴシック" panose="020B0600070205080204" pitchFamily="50" charset="-128"/>
            </a:rPr>
            <a:t>上回り、類似団体内順位は</a:t>
          </a:r>
          <a:r>
            <a:rPr kumimoji="1" lang="en-US" altLang="ja-JP" sz="1300">
              <a:solidFill>
                <a:schemeClr val="tx1"/>
              </a:solidFill>
              <a:latin typeface="ＭＳ Ｐゴシック" panose="020B0600070205080204" pitchFamily="50" charset="-128"/>
              <a:ea typeface="ＭＳ Ｐゴシック" panose="020B0600070205080204" pitchFamily="50" charset="-128"/>
            </a:rPr>
            <a:t>31</a:t>
          </a:r>
          <a:r>
            <a:rPr kumimoji="1" lang="ja-JP" altLang="en-US" sz="1300">
              <a:solidFill>
                <a:schemeClr val="tx1"/>
              </a:solidFill>
              <a:latin typeface="ＭＳ Ｐゴシック" panose="020B0600070205080204" pitchFamily="50" charset="-128"/>
              <a:ea typeface="ＭＳ Ｐゴシック" panose="020B0600070205080204" pitchFamily="50" charset="-128"/>
            </a:rPr>
            <a:t>団体中</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番目となっています。また、全国平均</a:t>
          </a:r>
          <a:r>
            <a:rPr kumimoji="1" lang="en-US" altLang="ja-JP" sz="1300">
              <a:solidFill>
                <a:schemeClr val="tx1"/>
              </a:solidFill>
              <a:latin typeface="ＭＳ Ｐゴシック" panose="020B0600070205080204" pitchFamily="50" charset="-128"/>
              <a:ea typeface="ＭＳ Ｐゴシック" panose="020B0600070205080204" pitchFamily="50" charset="-128"/>
            </a:rPr>
            <a:t>0.49</a:t>
          </a:r>
          <a:r>
            <a:rPr kumimoji="1" lang="ja-JP" altLang="en-US" sz="1300">
              <a:solidFill>
                <a:schemeClr val="tx1"/>
              </a:solidFill>
              <a:latin typeface="ＭＳ Ｐゴシック" panose="020B0600070205080204" pitchFamily="50" charset="-128"/>
              <a:ea typeface="ＭＳ Ｐゴシック" panose="020B0600070205080204" pitchFamily="50" charset="-128"/>
            </a:rPr>
            <a:t>及び熊本県平均</a:t>
          </a:r>
          <a:r>
            <a:rPr kumimoji="1" lang="en-US" altLang="ja-JP" sz="1300">
              <a:solidFill>
                <a:schemeClr val="tx1"/>
              </a:solidFill>
              <a:latin typeface="ＭＳ Ｐゴシック" panose="020B0600070205080204" pitchFamily="50" charset="-128"/>
              <a:ea typeface="ＭＳ Ｐゴシック" panose="020B0600070205080204" pitchFamily="50" charset="-128"/>
            </a:rPr>
            <a:t>0.36</a:t>
          </a:r>
          <a:r>
            <a:rPr kumimoji="1" lang="ja-JP" altLang="en-US" sz="1300">
              <a:solidFill>
                <a:schemeClr val="tx1"/>
              </a:solidFill>
              <a:latin typeface="ＭＳ Ｐゴシック" panose="020B0600070205080204" pitchFamily="50" charset="-128"/>
              <a:ea typeface="ＭＳ Ｐゴシック" panose="020B0600070205080204" pitchFamily="50" charset="-128"/>
            </a:rPr>
            <a:t>を上回っています。面積を測定単位とする包括算定経費</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面積</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や道路橋りょう費に係る基準財政需要額が比較的小さいことも一因と考えられます。引き続き、歳入の安定的な確保に努めるとともに、事業の効率化により歳出の適正化を図り、財政力指数の向上に取り組んでまいり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111578</xdr:rowOff>
    </xdr:from>
    <xdr:to>
      <xdr:col>23</xdr:col>
      <xdr:colOff>133350</xdr:colOff>
      <xdr:row>42</xdr:row>
      <xdr:rowOff>128815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124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111578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952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77107</xdr:rowOff>
    </xdr:from>
    <xdr:to>
      <xdr:col>15</xdr:col>
      <xdr:colOff>82550</xdr:colOff>
      <xdr:row>42</xdr:row>
      <xdr:rowOff>94343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77107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435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94542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60778</xdr:rowOff>
    </xdr:from>
    <xdr:to>
      <xdr:col>19</xdr:col>
      <xdr:colOff>184150</xdr:colOff>
      <xdr:row>42</xdr:row>
      <xdr:rowOff>162378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030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26307</xdr:rowOff>
    </xdr:from>
    <xdr:to>
      <xdr:col>11</xdr:col>
      <xdr:colOff>82550</xdr:colOff>
      <xdr:row>42</xdr:row>
      <xdr:rowOff>127907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138084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99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103612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年度の経常収支比率は</a:t>
          </a:r>
          <a:r>
            <a:rPr kumimoji="1" lang="en-US" altLang="ja-JP" sz="1300">
              <a:latin typeface="ＭＳ Ｐゴシック" panose="020B0600070205080204" pitchFamily="50" charset="-128"/>
              <a:ea typeface="ＭＳ Ｐゴシック" panose="020B0600070205080204" pitchFamily="50" charset="-128"/>
            </a:rPr>
            <a:t>91.8</a:t>
          </a:r>
          <a:r>
            <a:rPr kumimoji="1" lang="ja-JP" altLang="en-US" sz="1300">
              <a:latin typeface="ＭＳ Ｐゴシック" panose="020B0600070205080204" pitchFamily="50" charset="-128"/>
              <a:ea typeface="ＭＳ Ｐゴシック" panose="020B0600070205080204" pitchFamily="50" charset="-128"/>
            </a:rPr>
            <a:t>％となり、前年度の</a:t>
          </a:r>
          <a:r>
            <a:rPr kumimoji="1" lang="en-US" altLang="ja-JP" sz="1300">
              <a:latin typeface="ＭＳ Ｐゴシック" panose="020B0600070205080204" pitchFamily="50" charset="-128"/>
              <a:ea typeface="ＭＳ Ｐゴシック" panose="020B0600070205080204" pitchFamily="50" charset="-128"/>
            </a:rPr>
            <a:t>93.5</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改善しています。主に令和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年度と比較し、人件費や補助費等の経常経費充当一般財源等が増加しています。　</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一方で、直近では</a:t>
          </a:r>
          <a:r>
            <a:rPr kumimoji="1" lang="en-US" altLang="ja-JP" sz="1300">
              <a:solidFill>
                <a:schemeClr val="tx1"/>
              </a:solidFill>
              <a:latin typeface="ＭＳ Ｐゴシック" panose="020B0600070205080204" pitchFamily="50" charset="-128"/>
              <a:ea typeface="ＭＳ Ｐゴシック" panose="020B0600070205080204" pitchFamily="50" charset="-128"/>
            </a:rPr>
            <a:t>90</a:t>
          </a:r>
          <a:r>
            <a:rPr kumimoji="1" lang="ja-JP" altLang="en-US" sz="1300">
              <a:solidFill>
                <a:schemeClr val="tx1"/>
              </a:solidFill>
              <a:latin typeface="ＭＳ Ｐゴシック" panose="020B0600070205080204" pitchFamily="50" charset="-128"/>
              <a:ea typeface="ＭＳ Ｐゴシック" panose="020B0600070205080204" pitchFamily="50" charset="-128"/>
            </a:rPr>
            <a:t>％を超える水準で推移しており、類似団体平均の</a:t>
          </a:r>
          <a:r>
            <a:rPr kumimoji="1" lang="en-US" altLang="ja-JP" sz="1300">
              <a:solidFill>
                <a:schemeClr val="tx1"/>
              </a:solidFill>
              <a:latin typeface="ＭＳ Ｐゴシック" panose="020B0600070205080204" pitchFamily="50" charset="-128"/>
              <a:ea typeface="ＭＳ Ｐゴシック" panose="020B0600070205080204" pitchFamily="50" charset="-128"/>
            </a:rPr>
            <a:t>88.7</a:t>
          </a:r>
          <a:r>
            <a:rPr kumimoji="1" lang="ja-JP" altLang="en-US" sz="1300">
              <a:solidFill>
                <a:schemeClr val="tx1"/>
              </a:solidFill>
              <a:latin typeface="ＭＳ Ｐゴシック" panose="020B0600070205080204" pitchFamily="50" charset="-128"/>
              <a:ea typeface="ＭＳ Ｐゴシック" panose="020B0600070205080204" pitchFamily="50" charset="-128"/>
            </a:rPr>
            <a:t>％と比較しても高い状況にあります。</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引き続き、経常経費充当一般財源等の削減や、事業の効率化に取り組み、経常収支比率の改善を図ることで、財政の硬直化の抑制に努めてまいります。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118654</xdr:rowOff>
    </xdr:from>
    <xdr:to>
      <xdr:col>23</xdr:col>
      <xdr:colOff>133350</xdr:colOff>
      <xdr:row>65</xdr:row>
      <xdr:rowOff>64407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1091454"/>
          <a:ext cx="8382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42108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64407</xdr:rowOff>
    </xdr:from>
    <xdr:to>
      <xdr:col>19</xdr:col>
      <xdr:colOff>133350</xdr:colOff>
      <xdr:row>65</xdr:row>
      <xdr:rowOff>91984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3225800" y="1120865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89099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65</xdr:row>
      <xdr:rowOff>91984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988040"/>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20155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66</xdr:row>
      <xdr:rowOff>10160</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98804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121755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20155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67854</xdr:rowOff>
    </xdr:from>
    <xdr:to>
      <xdr:col>23</xdr:col>
      <xdr:colOff>184150</xdr:colOff>
      <xdr:row>64</xdr:row>
      <xdr:rowOff>169454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10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39931</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101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13607</xdr:rowOff>
    </xdr:from>
    <xdr:to>
      <xdr:col>19</xdr:col>
      <xdr:colOff>184150</xdr:colOff>
      <xdr:row>65</xdr:row>
      <xdr:rowOff>115207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99984</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24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41184</xdr:rowOff>
    </xdr:from>
    <xdr:to>
      <xdr:col>15</xdr:col>
      <xdr:colOff>133350</xdr:colOff>
      <xdr:row>65</xdr:row>
      <xdr:rowOff>142784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11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127561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127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156,853</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10,519</a:t>
          </a:r>
          <a:r>
            <a:rPr kumimoji="1" lang="ja-JP" altLang="en-US" sz="1300">
              <a:latin typeface="ＭＳ Ｐゴシック" panose="020B0600070205080204" pitchFamily="50" charset="-128"/>
              <a:ea typeface="ＭＳ Ｐゴシック" panose="020B0600070205080204" pitchFamily="50" charset="-128"/>
            </a:rPr>
            <a:t>円増加しています。</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一方で、類似団体平均を大きく下回っており、類似団体内順位も</a:t>
          </a:r>
          <a:r>
            <a:rPr kumimoji="1" lang="en-US" altLang="ja-JP" sz="1300">
              <a:solidFill>
                <a:schemeClr val="tx1"/>
              </a:solidFill>
              <a:latin typeface="ＭＳ Ｐゴシック" panose="020B0600070205080204" pitchFamily="50" charset="-128"/>
              <a:ea typeface="ＭＳ Ｐゴシック" panose="020B0600070205080204" pitchFamily="50" charset="-128"/>
            </a:rPr>
            <a:t>31</a:t>
          </a:r>
          <a:r>
            <a:rPr kumimoji="1" lang="ja-JP" altLang="en-US" sz="1300">
              <a:solidFill>
                <a:schemeClr val="tx1"/>
              </a:solidFill>
              <a:latin typeface="ＭＳ Ｐゴシック" panose="020B0600070205080204" pitchFamily="50" charset="-128"/>
              <a:ea typeface="ＭＳ Ｐゴシック" panose="020B0600070205080204" pitchFamily="50" charset="-128"/>
            </a:rPr>
            <a:t>団体のうち</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番目となっていることから、行政運営の基本的なコストは一定程度抑制できている状況です。</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人件費は、ノー残業デーの実施が抑制の一因となっております。</a:t>
          </a:r>
          <a:br>
            <a:rPr kumimoji="1" lang="ja-JP" altLang="en-US" sz="1300">
              <a:solidFill>
                <a:schemeClr val="tx1"/>
              </a:solidFill>
              <a:latin typeface="ＭＳ Ｐゴシック" panose="020B0600070205080204" pitchFamily="50" charset="-128"/>
              <a:ea typeface="ＭＳ Ｐゴシック" panose="020B0600070205080204" pitchFamily="50" charset="-128"/>
            </a:rPr>
          </a:br>
          <a:r>
            <a:rPr kumimoji="1" lang="ja-JP" altLang="en-US" sz="1300">
              <a:solidFill>
                <a:schemeClr val="tx1"/>
              </a:solidFill>
              <a:latin typeface="ＭＳ Ｐゴシック" panose="020B0600070205080204" pitchFamily="50" charset="-128"/>
              <a:ea typeface="ＭＳ Ｐゴシック" panose="020B0600070205080204" pitchFamily="50" charset="-128"/>
            </a:rPr>
            <a:t>　引き続き、人件費及び物件費の増減に注視しながら、事業の効率化等により、適正水準の維持に努めてまいります</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117435</xdr:rowOff>
    </xdr:from>
    <xdr:to>
      <xdr:col>23</xdr:col>
      <xdr:colOff>133350</xdr:colOff>
      <xdr:row>88</xdr:row>
      <xdr:rowOff>160198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4004885"/>
          <a:ext cx="0" cy="1242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132275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1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160198</xdr:rowOff>
    </xdr:from>
    <xdr:to>
      <xdr:col>24</xdr:col>
      <xdr:colOff>12700</xdr:colOff>
      <xdr:row>88</xdr:row>
      <xdr:rowOff>160198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32362</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7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117435</xdr:rowOff>
    </xdr:from>
    <xdr:to>
      <xdr:col>24</xdr:col>
      <xdr:colOff>12700</xdr:colOff>
      <xdr:row>81</xdr:row>
      <xdr:rowOff>117435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4004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107981</xdr:rowOff>
    </xdr:from>
    <xdr:to>
      <xdr:col>23</xdr:col>
      <xdr:colOff>133350</xdr:colOff>
      <xdr:row>81</xdr:row>
      <xdr:rowOff>126112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995431"/>
          <a:ext cx="838200" cy="1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27109</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086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55032</xdr:rowOff>
    </xdr:from>
    <xdr:to>
      <xdr:col>23</xdr:col>
      <xdr:colOff>184150</xdr:colOff>
      <xdr:row>82</xdr:row>
      <xdr:rowOff>156632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107981</xdr:rowOff>
    </xdr:from>
    <xdr:to>
      <xdr:col>19</xdr:col>
      <xdr:colOff>133350</xdr:colOff>
      <xdr:row>81</xdr:row>
      <xdr:rowOff>108356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3225800" y="13995431"/>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158527</xdr:rowOff>
    </xdr:from>
    <xdr:to>
      <xdr:col>19</xdr:col>
      <xdr:colOff>184150</xdr:colOff>
      <xdr:row>82</xdr:row>
      <xdr:rowOff>88677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4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73454</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32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97056</xdr:rowOff>
    </xdr:from>
    <xdr:to>
      <xdr:col>15</xdr:col>
      <xdr:colOff>82550</xdr:colOff>
      <xdr:row>81</xdr:row>
      <xdr:rowOff>108356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984506"/>
          <a:ext cx="889000" cy="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151257</xdr:rowOff>
    </xdr:from>
    <xdr:to>
      <xdr:col>15</xdr:col>
      <xdr:colOff>133350</xdr:colOff>
      <xdr:row>82</xdr:row>
      <xdr:rowOff>81407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3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66184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1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85865</xdr:rowOff>
    </xdr:from>
    <xdr:to>
      <xdr:col>11</xdr:col>
      <xdr:colOff>31750</xdr:colOff>
      <xdr:row>81</xdr:row>
      <xdr:rowOff>97056</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973315"/>
          <a:ext cx="889000" cy="1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139779</xdr:rowOff>
    </xdr:from>
    <xdr:to>
      <xdr:col>11</xdr:col>
      <xdr:colOff>82550</xdr:colOff>
      <xdr:row>82</xdr:row>
      <xdr:rowOff>69929</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27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54706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11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127736</xdr:rowOff>
    </xdr:from>
    <xdr:to>
      <xdr:col>7</xdr:col>
      <xdr:colOff>31750</xdr:colOff>
      <xdr:row>82</xdr:row>
      <xdr:rowOff>57886</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401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42663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10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75312</xdr:rowOff>
    </xdr:from>
    <xdr:to>
      <xdr:col>23</xdr:col>
      <xdr:colOff>184150</xdr:colOff>
      <xdr:row>82</xdr:row>
      <xdr:rowOff>5462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9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168039</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884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57181</xdr:rowOff>
    </xdr:from>
    <xdr:to>
      <xdr:col>19</xdr:col>
      <xdr:colOff>184150</xdr:colOff>
      <xdr:row>81</xdr:row>
      <xdr:rowOff>158781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94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168958</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71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57556</xdr:rowOff>
    </xdr:from>
    <xdr:to>
      <xdr:col>15</xdr:col>
      <xdr:colOff>133350</xdr:colOff>
      <xdr:row>81</xdr:row>
      <xdr:rowOff>159156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94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169333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713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46256</xdr:rowOff>
    </xdr:from>
    <xdr:to>
      <xdr:col>11</xdr:col>
      <xdr:colOff>82550</xdr:colOff>
      <xdr:row>81</xdr:row>
      <xdr:rowOff>147856</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93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158033</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702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35065</xdr:rowOff>
    </xdr:from>
    <xdr:to>
      <xdr:col>7</xdr:col>
      <xdr:colOff>31750</xdr:colOff>
      <xdr:row>81</xdr:row>
      <xdr:rowOff>136665</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9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146842</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69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これまで、適正な給与水準の確保に向け、人事給与制度の適切な運用に取り組んできた結果、令和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年度のラスパイレス指数は</a:t>
          </a:r>
          <a:r>
            <a:rPr kumimoji="1" lang="en-US" altLang="ja-JP" sz="1300">
              <a:latin typeface="ＭＳ Ｐゴシック" panose="020B0600070205080204" pitchFamily="50" charset="-128"/>
              <a:ea typeface="ＭＳ Ｐゴシック" panose="020B0600070205080204" pitchFamily="50" charset="-128"/>
            </a:rPr>
            <a:t>94.8</a:t>
          </a:r>
          <a:r>
            <a:rPr kumimoji="1" lang="ja-JP" altLang="en-US" sz="1300">
              <a:latin typeface="ＭＳ Ｐゴシック" panose="020B0600070205080204" pitchFamily="50" charset="-128"/>
              <a:ea typeface="ＭＳ Ｐゴシック" panose="020B0600070205080204" pitchFamily="50" charset="-128"/>
            </a:rPr>
            <a:t>となり、前年度の</a:t>
          </a:r>
          <a:r>
            <a:rPr kumimoji="1" lang="en-US" altLang="ja-JP" sz="1300">
              <a:latin typeface="ＭＳ Ｐゴシック" panose="020B0600070205080204" pitchFamily="50" charset="-128"/>
              <a:ea typeface="ＭＳ Ｐゴシック" panose="020B0600070205080204" pitchFamily="50" charset="-128"/>
            </a:rPr>
            <a:t>93.6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ポイント上昇しています。一方、全国市平均</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、全国町村平均</a:t>
          </a:r>
          <a:r>
            <a:rPr kumimoji="1" lang="en-US" altLang="ja-JP" sz="1300">
              <a:latin typeface="ＭＳ Ｐゴシック" panose="020B0600070205080204" pitchFamily="50" charset="-128"/>
              <a:ea typeface="ＭＳ Ｐゴシック" panose="020B0600070205080204" pitchFamily="50" charset="-128"/>
            </a:rPr>
            <a:t>96.4</a:t>
          </a:r>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96.1</a:t>
          </a:r>
          <a:r>
            <a:rPr kumimoji="1" lang="ja-JP" altLang="en-US" sz="1300">
              <a:latin typeface="ＭＳ Ｐゴシック" panose="020B0600070205080204" pitchFamily="50" charset="-128"/>
              <a:ea typeface="ＭＳ Ｐゴシック" panose="020B0600070205080204" pitchFamily="50" charset="-128"/>
            </a:rPr>
            <a:t>を下回っております。</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今後も、適正な給与水準の確保に向け、人事給与制度の適切な運用を継続してまいります。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83</xdr:row>
      <xdr:rowOff>133350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41224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144586</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546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83609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5290800" y="141224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83609</xdr:rowOff>
    </xdr:from>
    <xdr:to>
      <xdr:col>72</xdr:col>
      <xdr:colOff>203200</xdr:colOff>
      <xdr:row>82</xdr:row>
      <xdr:rowOff>123825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4401800" y="141425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123825</xdr:rowOff>
    </xdr:from>
    <xdr:to>
      <xdr:col>68</xdr:col>
      <xdr:colOff>152400</xdr:colOff>
      <xdr:row>83</xdr:row>
      <xdr:rowOff>93134</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3512800" y="1418272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32809</xdr:rowOff>
    </xdr:from>
    <xdr:to>
      <xdr:col>73</xdr:col>
      <xdr:colOff>44450</xdr:colOff>
      <xdr:row>82</xdr:row>
      <xdr:rowOff>134409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144586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73025</xdr:rowOff>
    </xdr:from>
    <xdr:to>
      <xdr:col>68</xdr:col>
      <xdr:colOff>203200</xdr:colOff>
      <xdr:row>83</xdr:row>
      <xdr:rowOff>3175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13352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42334</xdr:rowOff>
    </xdr:from>
    <xdr:to>
      <xdr:col>64</xdr:col>
      <xdr:colOff>152400</xdr:colOff>
      <xdr:row>83</xdr:row>
      <xdr:rowOff>143934</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154111</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7.75</a:t>
          </a:r>
          <a:r>
            <a:rPr kumimoji="1" lang="ja-JP" altLang="en-US" sz="1300">
              <a:latin typeface="ＭＳ Ｐゴシック" panose="020B0600070205080204" pitchFamily="50" charset="-128"/>
              <a:ea typeface="ＭＳ Ｐゴシック" panose="020B0600070205080204" pitchFamily="50" charset="-128"/>
            </a:rPr>
            <a:t>人であり、前年度の</a:t>
          </a:r>
          <a:r>
            <a:rPr kumimoji="1" lang="en-US" altLang="ja-JP" sz="1300">
              <a:latin typeface="ＭＳ Ｐゴシック" panose="020B0600070205080204" pitchFamily="50" charset="-128"/>
              <a:ea typeface="ＭＳ Ｐゴシック" panose="020B0600070205080204" pitchFamily="50" charset="-128"/>
            </a:rPr>
            <a:t>7.89</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人減少し、類似団体内平均値の</a:t>
          </a:r>
          <a:r>
            <a:rPr kumimoji="1" lang="en-US" altLang="ja-JP" sz="1300">
              <a:latin typeface="ＭＳ Ｐゴシック" panose="020B0600070205080204" pitchFamily="50" charset="-128"/>
              <a:ea typeface="ＭＳ Ｐゴシック" panose="020B0600070205080204" pitchFamily="50" charset="-128"/>
            </a:rPr>
            <a:t>10.18</a:t>
          </a:r>
          <a:r>
            <a:rPr kumimoji="1" lang="ja-JP" altLang="en-US" sz="1300">
              <a:latin typeface="ＭＳ Ｐゴシック" panose="020B0600070205080204" pitchFamily="50" charset="-128"/>
              <a:ea typeface="ＭＳ Ｐゴシック" panose="020B0600070205080204" pitchFamily="50" charset="-128"/>
            </a:rPr>
            <a:t>人を下回っております。</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今後も、定員適正化計画に基づき適正な定員管理に取り組むとともに、人材育成を進め、最小の経費で最大の住民サービスを安定的に提供できる体制づくりに努めてまいります。</a:t>
          </a: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1" name="定員管理の状況グラフ枠">
          <a:extLst>
            <a:ext uri="{FF2B5EF4-FFF2-40B4-BE49-F238E27FC236}">
              <a16:creationId xmlns:a16="http://schemas.microsoft.com/office/drawing/2014/main" id="{00000000-0008-0000-0300-00004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3" name="定員管理の状況最小値テキスト">
          <a:extLst>
            <a:ext uri="{FF2B5EF4-FFF2-40B4-BE49-F238E27FC236}">
              <a16:creationId xmlns:a16="http://schemas.microsoft.com/office/drawing/2014/main" id="{00000000-0008-0000-0300-000043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5" name="定員管理の状況最大値テキスト">
          <a:extLst>
            <a:ext uri="{FF2B5EF4-FFF2-40B4-BE49-F238E27FC236}">
              <a16:creationId xmlns:a16="http://schemas.microsoft.com/office/drawing/2014/main" id="{00000000-0008-0000-0300-000045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119290</xdr:rowOff>
    </xdr:from>
    <xdr:to>
      <xdr:col>81</xdr:col>
      <xdr:colOff>44450</xdr:colOff>
      <xdr:row>59</xdr:row>
      <xdr:rowOff>143419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6179800" y="10234840"/>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8" name="定員管理の状況平均値テキスト">
          <a:extLst>
            <a:ext uri="{FF2B5EF4-FFF2-40B4-BE49-F238E27FC236}">
              <a16:creationId xmlns:a16="http://schemas.microsoft.com/office/drawing/2014/main" id="{00000000-0008-0000-0300-000048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127907</xdr:rowOff>
    </xdr:from>
    <xdr:to>
      <xdr:col>77</xdr:col>
      <xdr:colOff>44450</xdr:colOff>
      <xdr:row>59</xdr:row>
      <xdr:rowOff>143419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5290800" y="10243457"/>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16255</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64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65859</xdr:rowOff>
    </xdr:from>
    <xdr:to>
      <xdr:col>72</xdr:col>
      <xdr:colOff>203200</xdr:colOff>
      <xdr:row>59</xdr:row>
      <xdr:rowOff>127907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4401800" y="1018140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14531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40005</xdr:rowOff>
    </xdr:from>
    <xdr:to>
      <xdr:col>68</xdr:col>
      <xdr:colOff>152400</xdr:colOff>
      <xdr:row>59</xdr:row>
      <xdr:rowOff>65859</xdr:rowOff>
    </xdr:to>
    <xdr:cxnSp macro="">
      <xdr:nvCxnSpPr>
        <xdr:cNvPr id="336" name="直線コネクタ 335">
          <a:extLst>
            <a:ext uri="{FF2B5EF4-FFF2-40B4-BE49-F238E27FC236}">
              <a16:creationId xmlns:a16="http://schemas.microsoft.com/office/drawing/2014/main" id="{00000000-0008-0000-0300-000050010000}"/>
            </a:ext>
          </a:extLst>
        </xdr:cNvPr>
        <xdr:cNvCxnSpPr/>
      </xdr:nvCxnSpPr>
      <xdr:spPr>
        <a:xfrm>
          <a:off x="13512800" y="10155555"/>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148062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108421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68490</xdr:rowOff>
    </xdr:from>
    <xdr:to>
      <xdr:col>81</xdr:col>
      <xdr:colOff>95250</xdr:colOff>
      <xdr:row>59</xdr:row>
      <xdr:rowOff>170090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967200" y="101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85017</xdr:rowOff>
    </xdr:from>
    <xdr:ext cx="762000" cy="259045"/>
    <xdr:sp macro="" textlink="">
      <xdr:nvSpPr>
        <xdr:cNvPr id="347" name="定員管理の状況該当値テキスト">
          <a:extLst>
            <a:ext uri="{FF2B5EF4-FFF2-40B4-BE49-F238E27FC236}">
              <a16:creationId xmlns:a16="http://schemas.microsoft.com/office/drawing/2014/main" id="{00000000-0008-0000-0300-00005B010000}"/>
            </a:ext>
          </a:extLst>
        </xdr:cNvPr>
        <xdr:cNvSpPr txBox="1"/>
      </xdr:nvSpPr>
      <xdr:spPr>
        <a:xfrm>
          <a:off x="17106900" y="1002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92619</xdr:rowOff>
    </xdr:from>
    <xdr:to>
      <xdr:col>77</xdr:col>
      <xdr:colOff>95250</xdr:colOff>
      <xdr:row>60</xdr:row>
      <xdr:rowOff>22769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129000" y="102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32946</xdr:rowOff>
    </xdr:from>
    <xdr:ext cx="7366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798800" y="9977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77107</xdr:rowOff>
    </xdr:from>
    <xdr:to>
      <xdr:col>73</xdr:col>
      <xdr:colOff>44450</xdr:colOff>
      <xdr:row>60</xdr:row>
      <xdr:rowOff>7257</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5240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17434</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909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15059</xdr:rowOff>
    </xdr:from>
    <xdr:to>
      <xdr:col>68</xdr:col>
      <xdr:colOff>203200</xdr:colOff>
      <xdr:row>59</xdr:row>
      <xdr:rowOff>116659</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4351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126836</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20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160655</xdr:rowOff>
    </xdr:from>
    <xdr:to>
      <xdr:col>64</xdr:col>
      <xdr:colOff>152400</xdr:colOff>
      <xdr:row>59</xdr:row>
      <xdr:rowOff>90805</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3462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100982</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131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年度の実質公債費比率は</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％となり、前年度の</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％上昇しています。単年度の実質公債費比率は</a:t>
          </a:r>
          <a:r>
            <a:rPr kumimoji="1" lang="en-US" altLang="ja-JP" sz="1300">
              <a:latin typeface="ＭＳ Ｐゴシック" panose="020B0600070205080204" pitchFamily="50" charset="-128"/>
              <a:ea typeface="ＭＳ Ｐゴシック" panose="020B0600070205080204" pitchFamily="50" charset="-128"/>
            </a:rPr>
            <a:t>5.86567</a:t>
          </a:r>
          <a:r>
            <a:rPr kumimoji="1" lang="ja-JP" altLang="en-US" sz="1300">
              <a:latin typeface="ＭＳ Ｐゴシック" panose="020B0600070205080204" pitchFamily="50" charset="-128"/>
              <a:ea typeface="ＭＳ Ｐゴシック" panose="020B0600070205080204" pitchFamily="50" charset="-128"/>
            </a:rPr>
            <a:t>％で、前年度の</a:t>
          </a:r>
          <a:r>
            <a:rPr kumimoji="1" lang="en-US" altLang="ja-JP" sz="1300">
              <a:latin typeface="ＭＳ Ｐゴシック" panose="020B0600070205080204" pitchFamily="50" charset="-128"/>
              <a:ea typeface="ＭＳ Ｐゴシック" panose="020B0600070205080204" pitchFamily="50" charset="-128"/>
            </a:rPr>
            <a:t>7.06168</a:t>
          </a:r>
          <a:r>
            <a:rPr kumimoji="1" lang="ja-JP" altLang="en-US" sz="1300">
              <a:latin typeface="ＭＳ Ｐゴシック" panose="020B0600070205080204" pitchFamily="50" charset="-128"/>
              <a:ea typeface="ＭＳ Ｐゴシック" panose="020B0600070205080204" pitchFamily="50" charset="-128"/>
            </a:rPr>
            <a:t>％から減少しています。単年度を前年度と比較すると、分子部分は、元利償還金等及び特定財源が減少し、算入公債費等は増加したものの、全体としては減少しています。分母部分は、標準財政規模及び算入公債費等が共に増加しましたが、標準財政規模の増加分が算入公債費等の増加分を上回ったため、標準財政規模から算入公債費等を控除した額は増加しています。結果、単年度では改善している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か年平均の算定では、前年度比で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％上昇しています。</a:t>
          </a:r>
        </a:p>
      </xdr:txBody>
    </xdr:sp>
    <xdr:clientData/>
  </xdr:twoCellAnchor>
  <xdr:oneCellAnchor>
    <xdr:from>
      <xdr:col>61</xdr:col>
      <xdr:colOff>6350</xdr:colOff>
      <xdr:row>32</xdr:row>
      <xdr:rowOff>101600</xdr:rowOff>
    </xdr:from>
    <xdr:ext cx="298543" cy="225703"/>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76200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70976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84244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0976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108373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1136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41</xdr:row>
      <xdr:rowOff>164677</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71378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41927</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54204</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年度にかけて</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年連続で上昇しましたが、令和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年度は改善しております。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低下した要因として、算出式の分母に当たる標準財政規模及び算入公債費等の額は、ともに前年度比で増加しました。一方、分子に当たる将来負担額及び充当可能財源等は、ともに前年度比で減少しております。</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結果、分母が増加し分子が減少したことから、将来負担比率は前年度比で改善しております。</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51798</xdr:rowOff>
    </xdr:from>
    <xdr:to>
      <xdr:col>81</xdr:col>
      <xdr:colOff>44450</xdr:colOff>
      <xdr:row>17</xdr:row>
      <xdr:rowOff>160383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6179800" y="2966448"/>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12156</xdr:rowOff>
    </xdr:from>
    <xdr:to>
      <xdr:col>77</xdr:col>
      <xdr:colOff>44450</xdr:colOff>
      <xdr:row>17</xdr:row>
      <xdr:rowOff>160383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5290800" y="2926806"/>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75021</xdr:rowOff>
    </xdr:from>
    <xdr:to>
      <xdr:col>72</xdr:col>
      <xdr:colOff>203200</xdr:colOff>
      <xdr:row>17</xdr:row>
      <xdr:rowOff>12156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4401800" y="2818221"/>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75021</xdr:rowOff>
    </xdr:from>
    <xdr:to>
      <xdr:col>68</xdr:col>
      <xdr:colOff>152400</xdr:colOff>
      <xdr:row>17</xdr:row>
      <xdr:rowOff>113846</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flipV="1">
          <a:off x="13512800" y="2818221"/>
          <a:ext cx="889000" cy="21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998</xdr:rowOff>
    </xdr:from>
    <xdr:to>
      <xdr:col>81</xdr:col>
      <xdr:colOff>95250</xdr:colOff>
      <xdr:row>17</xdr:row>
      <xdr:rowOff>102598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967200" y="291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144525</xdr:rowOff>
    </xdr:from>
    <xdr:ext cx="762000" cy="259045"/>
    <xdr:sp macro="" textlink="">
      <xdr:nvSpPr>
        <xdr:cNvPr id="472" name="将来負担の状況該当値テキスト">
          <a:extLst>
            <a:ext uri="{FF2B5EF4-FFF2-40B4-BE49-F238E27FC236}">
              <a16:creationId xmlns:a16="http://schemas.microsoft.com/office/drawing/2014/main" id="{00000000-0008-0000-0300-0000D8010000}"/>
            </a:ext>
          </a:extLst>
        </xdr:cNvPr>
        <xdr:cNvSpPr txBox="1"/>
      </xdr:nvSpPr>
      <xdr:spPr>
        <a:xfrm>
          <a:off x="17106900" y="2887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109583</xdr:rowOff>
    </xdr:from>
    <xdr:to>
      <xdr:col>77</xdr:col>
      <xdr:colOff>95250</xdr:colOff>
      <xdr:row>18</xdr:row>
      <xdr:rowOff>39733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129000" y="302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24510</xdr:rowOff>
    </xdr:from>
    <xdr:ext cx="7366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798800" y="3110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132806</xdr:rowOff>
    </xdr:from>
    <xdr:to>
      <xdr:col>73</xdr:col>
      <xdr:colOff>44450</xdr:colOff>
      <xdr:row>17</xdr:row>
      <xdr:rowOff>62956</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5240000" y="287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47733</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909800" y="296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24221</xdr:rowOff>
    </xdr:from>
    <xdr:to>
      <xdr:col>68</xdr:col>
      <xdr:colOff>203200</xdr:colOff>
      <xdr:row>16</xdr:row>
      <xdr:rowOff>125821</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4351000" y="276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110598</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020800" y="28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63046</xdr:rowOff>
    </xdr:from>
    <xdr:to>
      <xdr:col>64</xdr:col>
      <xdr:colOff>152400</xdr:colOff>
      <xdr:row>17</xdr:row>
      <xdr:rowOff>164646</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3462000" y="297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149423</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3131800" y="306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15,220
14,435
19.44
8,624,149
8,245,428
361,900
4,472,195
7,352,771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経常収支比率における人件費は、令和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％となり、</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18.2</a:t>
          </a:r>
          <a:r>
            <a:rPr kumimoji="1" lang="ja-JP" altLang="en-US" sz="1300">
              <a:solidFill>
                <a:schemeClr val="tx1"/>
              </a:solidFill>
              <a:latin typeface="ＭＳ Ｐゴシック" panose="020B0600070205080204" pitchFamily="50" charset="-128"/>
              <a:ea typeface="ＭＳ Ｐゴシック" panose="020B0600070205080204" pitchFamily="50" charset="-128"/>
            </a:rPr>
            <a:t>％から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上昇しました。分子部分に当たる人件費の経常経費充当一般財源等が増加し、分母部分に当たる経常一般財源等の増加を上回ったことにより比率が上昇したもので、類似団体内順位は低い順位を推移しています。ノー残業デーの実施が抑制の一因となっております。</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今後も、定員管理の適正化と業務の効率化</a:t>
          </a:r>
          <a:r>
            <a:rPr kumimoji="1" lang="ja-JP" altLang="en-US" sz="1300">
              <a:latin typeface="ＭＳ Ｐゴシック" panose="020B0600070205080204" pitchFamily="50" charset="-128"/>
              <a:ea typeface="ＭＳ Ｐゴシック" panose="020B0600070205080204" pitchFamily="50" charset="-128"/>
            </a:rPr>
            <a:t>を進め、人件費の適切な管理に努めてまいります。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101854</xdr:rowOff>
    </xdr:from>
    <xdr:to>
      <xdr:col>24</xdr:col>
      <xdr:colOff>25400</xdr:colOff>
      <xdr:row>35</xdr:row>
      <xdr:rowOff>156718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026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101854</xdr:rowOff>
    </xdr:from>
    <xdr:to>
      <xdr:col>19</xdr:col>
      <xdr:colOff>187325</xdr:colOff>
      <xdr:row>36</xdr:row>
      <xdr:rowOff>17272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026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xdr:rowOff>
    </xdr:from>
    <xdr:to>
      <xdr:col>15</xdr:col>
      <xdr:colOff>98425</xdr:colOff>
      <xdr:row>36</xdr:row>
      <xdr:rowOff>17272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757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xdr:rowOff>
    </xdr:from>
    <xdr:to>
      <xdr:col>11</xdr:col>
      <xdr:colOff>9525</xdr:colOff>
      <xdr:row>36</xdr:row>
      <xdr:rowOff>26416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75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105918</xdr:rowOff>
    </xdr:from>
    <xdr:to>
      <xdr:col>24</xdr:col>
      <xdr:colOff>76200</xdr:colOff>
      <xdr:row>36</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122445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51054</xdr:rowOff>
    </xdr:from>
    <xdr:to>
      <xdr:col>20</xdr:col>
      <xdr:colOff>38100</xdr:colOff>
      <xdr:row>35</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162831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137922</xdr:rowOff>
    </xdr:from>
    <xdr:to>
      <xdr:col>15</xdr:col>
      <xdr:colOff>149225</xdr:colOff>
      <xdr:row>36</xdr:row>
      <xdr:rowOff>68072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78249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124206</xdr:rowOff>
    </xdr:from>
    <xdr:to>
      <xdr:col>11</xdr:col>
      <xdr:colOff>60325</xdr:colOff>
      <xdr:row>36</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64533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147066</xdr:rowOff>
    </xdr:from>
    <xdr:to>
      <xdr:col>6</xdr:col>
      <xdr:colOff>171450</xdr:colOff>
      <xdr:row>36</xdr:row>
      <xdr:rowOff>77216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87393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システム保守・改修費等が増加し、分子部分に当たる物件費の経常経費充当一般財源等は増加しましたが、分母部分に当たる経常一般財源等も同程度増加した</a:t>
          </a:r>
          <a:r>
            <a:rPr kumimoji="1" lang="ja-JP" altLang="en-US" sz="1300">
              <a:latin typeface="ＭＳ Ｐゴシック" panose="020B0600070205080204" pitchFamily="50" charset="-128"/>
              <a:ea typeface="ＭＳ Ｐゴシック" panose="020B0600070205080204" pitchFamily="50" charset="-128"/>
            </a:rPr>
            <a:t>ことから、令和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年度の比率は前年度と同水準となっています。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今後も、委託内容の精査等を行い、物件費の適切な管理に努めてまいります。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97064</xdr:rowOff>
    </xdr:from>
    <xdr:to>
      <xdr:col>82</xdr:col>
      <xdr:colOff>107950</xdr:colOff>
      <xdr:row>15</xdr:row>
      <xdr:rowOff>97064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68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15</xdr:row>
      <xdr:rowOff>97064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143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159657</xdr:rowOff>
    </xdr:from>
    <xdr:to>
      <xdr:col>73</xdr:col>
      <xdr:colOff>180975</xdr:colOff>
      <xdr:row>15</xdr:row>
      <xdr:rowOff>42636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599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94343</xdr:rowOff>
    </xdr:from>
    <xdr:to>
      <xdr:col>69</xdr:col>
      <xdr:colOff>92075</xdr:colOff>
      <xdr:row>14</xdr:row>
      <xdr:rowOff>159657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94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46264</xdr:rowOff>
    </xdr:from>
    <xdr:to>
      <xdr:col>82</xdr:col>
      <xdr:colOff>158750</xdr:colOff>
      <xdr:row>15</xdr:row>
      <xdr:rowOff>147864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62791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46264</xdr:rowOff>
    </xdr:from>
    <xdr:to>
      <xdr:col>78</xdr:col>
      <xdr:colOff>120650</xdr:colOff>
      <xdr:row>15</xdr:row>
      <xdr:rowOff>147864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163286</xdr:rowOff>
    </xdr:from>
    <xdr:to>
      <xdr:col>74</xdr:col>
      <xdr:colOff>31750</xdr:colOff>
      <xdr:row>15</xdr:row>
      <xdr:rowOff>93436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108857</xdr:rowOff>
    </xdr:from>
    <xdr:to>
      <xdr:col>69</xdr:col>
      <xdr:colOff>142875</xdr:colOff>
      <xdr:row>15</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49184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経常収支比率における扶助費は、令和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％となり、前年度の</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から低下しました。分子部分に当たる扶助費の経常経費充当一般財源等は増加したものの、子ども医療費や身体障害者・児補装具給付費の減少が増加を一部抑制し、分母部分に当たる経常一般財源等の増加が分子部分の増加を上回ったことにより、比率が低下したものです。今後も、給付費の動向を注視しつつ、制度の適正運用と財源確保に取り組んでまいります。</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86178</xdr:rowOff>
    </xdr:from>
    <xdr:to>
      <xdr:col>24</xdr:col>
      <xdr:colOff>25400</xdr:colOff>
      <xdr:row>57</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588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19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86178</xdr:rowOff>
    </xdr:from>
    <xdr:to>
      <xdr:col>19</xdr:col>
      <xdr:colOff>187325</xdr:colOff>
      <xdr:row>57</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588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282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118835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282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100693</xdr:rowOff>
    </xdr:from>
    <xdr:to>
      <xdr:col>20</xdr:col>
      <xdr:colOff>38100</xdr:colOff>
      <xdr:row>58</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15620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5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35378</xdr:rowOff>
    </xdr:from>
    <xdr:to>
      <xdr:col>15</xdr:col>
      <xdr:colOff>149225</xdr:colOff>
      <xdr:row>57</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68035</xdr:rowOff>
    </xdr:from>
    <xdr:to>
      <xdr:col>6</xdr:col>
      <xdr:colOff>171450</xdr:colOff>
      <xdr:row>57</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154412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となり、前年度から低下しています。後期高齢者医療療養給付費負担金や国民健康保険特別会計事務費等繰出金が減少したことで、分子部分に当たる経常経費充当一般財源等が減少し、分母部分の経常一般財源等が増加したことから、比率が低下したものです。一方で、類似団体、全国平均及び熊本県平均と比較して高い水準にあるため、今後も繰出金等の適正な管理に努めてまいります。</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60</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329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38100</xdr:rowOff>
    </xdr:from>
    <xdr:to>
      <xdr:col>82</xdr:col>
      <xdr:colOff>107950</xdr:colOff>
      <xdr:row>61</xdr:row>
      <xdr:rowOff>95250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3251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69850</xdr:rowOff>
    </xdr:from>
    <xdr:to>
      <xdr:col>78</xdr:col>
      <xdr:colOff>69850</xdr:colOff>
      <xdr:row>61</xdr:row>
      <xdr:rowOff>95250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528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44450</xdr:rowOff>
    </xdr:from>
    <xdr:to>
      <xdr:col>73</xdr:col>
      <xdr:colOff>180975</xdr:colOff>
      <xdr:row>61</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502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50800</xdr:rowOff>
    </xdr:from>
    <xdr:to>
      <xdr:col>74</xdr:col>
      <xdr:colOff>31750</xdr:colOff>
      <xdr:row>58</xdr:row>
      <xdr:rowOff>152400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44450</xdr:rowOff>
    </xdr:from>
    <xdr:to>
      <xdr:col>69</xdr:col>
      <xdr:colOff>92075</xdr:colOff>
      <xdr:row>61</xdr:row>
      <xdr:rowOff>57150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50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158750</xdr:rowOff>
    </xdr:from>
    <xdr:to>
      <xdr:col>82</xdr:col>
      <xdr:colOff>158750</xdr:colOff>
      <xdr:row>60</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44450</xdr:rowOff>
    </xdr:from>
    <xdr:to>
      <xdr:col>78</xdr:col>
      <xdr:colOff>120650</xdr:colOff>
      <xdr:row>61</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165100</xdr:rowOff>
    </xdr:from>
    <xdr:to>
      <xdr:col>69</xdr:col>
      <xdr:colOff>142875</xdr:colOff>
      <xdr:row>61</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6350</xdr:rowOff>
    </xdr:from>
    <xdr:to>
      <xdr:col>65</xdr:col>
      <xdr:colOff>53975</xdr:colOff>
      <xdr:row>61</xdr:row>
      <xdr:rowOff>107950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経常収支比率における補助費等は、令和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％となり、前年度の</a:t>
          </a:r>
          <a:r>
            <a:rPr kumimoji="1" lang="en-US" altLang="ja-JP" sz="1300">
              <a:latin typeface="ＭＳ Ｐゴシック" panose="020B0600070205080204" pitchFamily="50" charset="-128"/>
              <a:ea typeface="ＭＳ Ｐゴシック" panose="020B0600070205080204" pitchFamily="50" charset="-128"/>
            </a:rPr>
            <a:t>22.2</a:t>
          </a:r>
          <a:r>
            <a:rPr kumimoji="1" lang="ja-JP" altLang="en-US" sz="1300">
              <a:latin typeface="ＭＳ Ｐゴシック" panose="020B0600070205080204" pitchFamily="50" charset="-128"/>
              <a:ea typeface="ＭＳ Ｐゴシック" panose="020B0600070205080204" pitchFamily="50" charset="-128"/>
            </a:rPr>
            <a:t>％からわずかに低下しています。有明広域行政事務組合負担金が増加した一方、下水道事業会計負担金が減少したことなどにより、分子部分に当たる補助費等の経常経費充当一般財源等は増加したものの、分母部分に当たる経常一般財源等の増加が大きかったことから、比率が低下したものです。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今後も、補助費等の適切な執行に努めてまいります。</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39</xdr:row>
      <xdr:rowOff>56134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7335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42418</xdr:rowOff>
    </xdr:from>
    <xdr:to>
      <xdr:col>78</xdr:col>
      <xdr:colOff>69850</xdr:colOff>
      <xdr:row>39</xdr:row>
      <xdr:rowOff>56134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7289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145288</xdr:rowOff>
    </xdr:from>
    <xdr:to>
      <xdr:col>73</xdr:col>
      <xdr:colOff>180975</xdr:colOff>
      <xdr:row>39</xdr:row>
      <xdr:rowOff>42418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6603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145288</xdr:rowOff>
    </xdr:from>
    <xdr:to>
      <xdr:col>69</xdr:col>
      <xdr:colOff>92075</xdr:colOff>
      <xdr:row>39</xdr:row>
      <xdr:rowOff>129286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66038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139717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5334</xdr:rowOff>
    </xdr:from>
    <xdr:to>
      <xdr:col>78</xdr:col>
      <xdr:colOff>120650</xdr:colOff>
      <xdr:row>39</xdr:row>
      <xdr:rowOff>106934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91711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778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163068</xdr:rowOff>
    </xdr:from>
    <xdr:to>
      <xdr:col>74</xdr:col>
      <xdr:colOff>31750</xdr:colOff>
      <xdr:row>39</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77995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94488</xdr:rowOff>
    </xdr:from>
    <xdr:to>
      <xdr:col>69</xdr:col>
      <xdr:colOff>142875</xdr:colOff>
      <xdr:row>39</xdr:row>
      <xdr:rowOff>24638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9415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78486</xdr:rowOff>
    </xdr:from>
    <xdr:to>
      <xdr:col>65</xdr:col>
      <xdr:colOff>53975</xdr:colOff>
      <xdr:row>40</xdr:row>
      <xdr:rowOff>8636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164863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経常収支比率における公債費は、令和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％となり、前年度の</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％から低下しています。分子部分に当たる公債費の経常経費充当一般財源等がわずかに減少し、分母部分に当たる経常一般財源等が増加したことにより、公債費に係る比率が低下したものです。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今後も、適正な借入れと償還の平準化を図り、地方債残高及び償還額の適切な管理に努めてまいります。</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6986</xdr:rowOff>
    </xdr:from>
    <xdr:to>
      <xdr:col>24</xdr:col>
      <xdr:colOff>25400</xdr:colOff>
      <xdr:row>78</xdr:row>
      <xdr:rowOff>35561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38008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76852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44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29845</xdr:rowOff>
    </xdr:from>
    <xdr:to>
      <xdr:col>19</xdr:col>
      <xdr:colOff>187325</xdr:colOff>
      <xdr:row>78</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4029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42563</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29845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3858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71138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41275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3858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42563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99713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127636</xdr:rowOff>
    </xdr:from>
    <xdr:to>
      <xdr:col>24</xdr:col>
      <xdr:colOff>76200</xdr:colOff>
      <xdr:row>78</xdr:row>
      <xdr:rowOff>57786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144163</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17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96538</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150495</xdr:rowOff>
    </xdr:from>
    <xdr:to>
      <xdr:col>15</xdr:col>
      <xdr:colOff>149225</xdr:colOff>
      <xdr:row>78</xdr:row>
      <xdr:rowOff>80645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90822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121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161925</xdr:rowOff>
    </xdr:from>
    <xdr:to>
      <xdr:col>6</xdr:col>
      <xdr:colOff>171450</xdr:colOff>
      <xdr:row>78</xdr:row>
      <xdr:rowOff>92075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102252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13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年度は前年度からわずかに低下したものの、依然として高い水準にあります。補助費等や物件費の占める割合が比較的高く、比率が高い要因となっています。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今後も、経常的経費の増加要因の把握に努め、各経費の適正な管理と財源確保に取り組み、比率の改善に努めてまいります。</a:t>
          </a:r>
        </a:p>
        <a:p>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62230</xdr:rowOff>
    </xdr:from>
    <xdr:to>
      <xdr:col>82</xdr:col>
      <xdr:colOff>107950</xdr:colOff>
      <xdr:row>79</xdr:row>
      <xdr:rowOff>123189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8080"/>
          <a:ext cx="0" cy="108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95266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639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123189</xdr:rowOff>
    </xdr:from>
    <xdr:to>
      <xdr:col>82</xdr:col>
      <xdr:colOff>196850</xdr:colOff>
      <xdr:row>79</xdr:row>
      <xdr:rowOff>123189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66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148607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62230</xdr:rowOff>
    </xdr:from>
    <xdr:to>
      <xdr:col>82</xdr:col>
      <xdr:colOff>196850</xdr:colOff>
      <xdr:row>73</xdr:row>
      <xdr:rowOff>62230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100330</xdr:rowOff>
    </xdr:from>
    <xdr:to>
      <xdr:col>82</xdr:col>
      <xdr:colOff>107950</xdr:colOff>
      <xdr:row>80</xdr:row>
      <xdr:rowOff>20320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6448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146066</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129539</xdr:rowOff>
    </xdr:from>
    <xdr:to>
      <xdr:col>82</xdr:col>
      <xdr:colOff>158750</xdr:colOff>
      <xdr:row>77</xdr:row>
      <xdr:rowOff>59689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20320</xdr:rowOff>
    </xdr:from>
    <xdr:to>
      <xdr:col>78</xdr:col>
      <xdr:colOff>69850</xdr:colOff>
      <xdr:row>80</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736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45720</xdr:rowOff>
    </xdr:from>
    <xdr:to>
      <xdr:col>78</xdr:col>
      <xdr:colOff>120650</xdr:colOff>
      <xdr:row>76</xdr:row>
      <xdr:rowOff>147320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157497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149861</xdr:rowOff>
    </xdr:from>
    <xdr:to>
      <xdr:col>73</xdr:col>
      <xdr:colOff>180975</xdr:colOff>
      <xdr:row>80</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522961"/>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102870</xdr:rowOff>
    </xdr:from>
    <xdr:to>
      <xdr:col>74</xdr:col>
      <xdr:colOff>31750</xdr:colOff>
      <xdr:row>76</xdr:row>
      <xdr:rowOff>33020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43197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149861</xdr:rowOff>
    </xdr:from>
    <xdr:to>
      <xdr:col>69</xdr:col>
      <xdr:colOff>92075</xdr:colOff>
      <xdr:row>80</xdr:row>
      <xdr:rowOff>142239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522961"/>
          <a:ext cx="889000" cy="33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45720</xdr:rowOff>
    </xdr:from>
    <xdr:to>
      <xdr:col>69</xdr:col>
      <xdr:colOff>142875</xdr:colOff>
      <xdr:row>74</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7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157497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49530</xdr:rowOff>
    </xdr:from>
    <xdr:to>
      <xdr:col>82</xdr:col>
      <xdr:colOff>158750</xdr:colOff>
      <xdr:row>79</xdr:row>
      <xdr:rowOff>151130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129557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0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140970</xdr:rowOff>
    </xdr:from>
    <xdr:to>
      <xdr:col>78</xdr:col>
      <xdr:colOff>120650</xdr:colOff>
      <xdr:row>80</xdr:row>
      <xdr:rowOff>71120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55897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77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xdr:rowOff>
    </xdr:from>
    <xdr:to>
      <xdr:col>74</xdr:col>
      <xdr:colOff>31750</xdr:colOff>
      <xdr:row>80</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93997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99061</xdr:rowOff>
    </xdr:from>
    <xdr:to>
      <xdr:col>69</xdr:col>
      <xdr:colOff>142875</xdr:colOff>
      <xdr:row>79</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13988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91439</xdr:rowOff>
    </xdr:from>
    <xdr:to>
      <xdr:col>65</xdr:col>
      <xdr:colOff>53975</xdr:colOff>
      <xdr:row>81</xdr:row>
      <xdr:rowOff>21589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6366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89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109474</xdr:rowOff>
    </xdr:from>
    <xdr:to>
      <xdr:col>29</xdr:col>
      <xdr:colOff>127000</xdr:colOff>
      <xdr:row>18</xdr:row>
      <xdr:rowOff>32410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71749"/>
          <a:ext cx="647700" cy="94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86263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32410</xdr:rowOff>
    </xdr:from>
    <xdr:to>
      <xdr:col>26</xdr:col>
      <xdr:colOff>50800</xdr:colOff>
      <xdr:row>18</xdr:row>
      <xdr:rowOff>49365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6135"/>
          <a:ext cx="698500" cy="16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126649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7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49365</xdr:rowOff>
    </xdr:from>
    <xdr:to>
      <xdr:col>22</xdr:col>
      <xdr:colOff>114300</xdr:colOff>
      <xdr:row>18</xdr:row>
      <xdr:rowOff>83045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83090"/>
          <a:ext cx="698500" cy="33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83045</xdr:rowOff>
    </xdr:from>
    <xdr:to>
      <xdr:col>18</xdr:col>
      <xdr:colOff>177800</xdr:colOff>
      <xdr:row>18</xdr:row>
      <xdr:rowOff>146431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16770"/>
          <a:ext cx="698500" cy="63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43451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101744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58674</xdr:rowOff>
    </xdr:from>
    <xdr:to>
      <xdr:col>29</xdr:col>
      <xdr:colOff>177800</xdr:colOff>
      <xdr:row>17</xdr:row>
      <xdr:rowOff>160274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20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30751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153060</xdr:rowOff>
    </xdr:from>
    <xdr:to>
      <xdr:col>26</xdr:col>
      <xdr:colOff>101600</xdr:colOff>
      <xdr:row>18</xdr:row>
      <xdr:rowOff>83210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5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67987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1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170015</xdr:rowOff>
    </xdr:from>
    <xdr:to>
      <xdr:col>22</xdr:col>
      <xdr:colOff>165100</xdr:colOff>
      <xdr:row>18</xdr:row>
      <xdr:rowOff>100165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32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84942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32245</xdr:rowOff>
    </xdr:from>
    <xdr:to>
      <xdr:col>19</xdr:col>
      <xdr:colOff>38100</xdr:colOff>
      <xdr:row>18</xdr:row>
      <xdr:rowOff>133845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65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118622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5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95631</xdr:rowOff>
    </xdr:from>
    <xdr:to>
      <xdr:col>15</xdr:col>
      <xdr:colOff>101600</xdr:colOff>
      <xdr:row>19</xdr:row>
      <xdr:rowOff>25781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9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10558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241719</xdr:rowOff>
    </xdr:from>
    <xdr:to>
      <xdr:col>29</xdr:col>
      <xdr:colOff>127000</xdr:colOff>
      <xdr:row>35</xdr:row>
      <xdr:rowOff>284296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52069"/>
          <a:ext cx="647700" cy="42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228001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95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241719</xdr:rowOff>
    </xdr:from>
    <xdr:to>
      <xdr:col>26</xdr:col>
      <xdr:colOff>50800</xdr:colOff>
      <xdr:row>35</xdr:row>
      <xdr:rowOff>272885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52069"/>
          <a:ext cx="698500" cy="31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153935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21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272885</xdr:rowOff>
    </xdr:from>
    <xdr:to>
      <xdr:col>22</xdr:col>
      <xdr:colOff>114300</xdr:colOff>
      <xdr:row>35</xdr:row>
      <xdr:rowOff>303422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83235"/>
          <a:ext cx="698500" cy="30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131018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9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240347</xdr:rowOff>
    </xdr:from>
    <xdr:to>
      <xdr:col>18</xdr:col>
      <xdr:colOff>177800</xdr:colOff>
      <xdr:row>35</xdr:row>
      <xdr:rowOff>303422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50697"/>
          <a:ext cx="698500" cy="63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163746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194473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233496</xdr:rowOff>
    </xdr:from>
    <xdr:to>
      <xdr:col>29</xdr:col>
      <xdr:colOff>177800</xdr:colOff>
      <xdr:row>35</xdr:row>
      <xdr:rowOff>335096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3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205573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190919</xdr:rowOff>
    </xdr:from>
    <xdr:to>
      <xdr:col>26</xdr:col>
      <xdr:colOff>101600</xdr:colOff>
      <xdr:row>35</xdr:row>
      <xdr:rowOff>292519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01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277296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87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222085</xdr:rowOff>
    </xdr:from>
    <xdr:to>
      <xdr:col>22</xdr:col>
      <xdr:colOff>165100</xdr:colOff>
      <xdr:row>35</xdr:row>
      <xdr:rowOff>323685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32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308462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1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252622</xdr:rowOff>
    </xdr:from>
    <xdr:to>
      <xdr:col>19</xdr:col>
      <xdr:colOff>38100</xdr:colOff>
      <xdr:row>36</xdr:row>
      <xdr:rowOff>11322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62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338999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189547</xdr:rowOff>
    </xdr:from>
    <xdr:to>
      <xdr:col>15</xdr:col>
      <xdr:colOff>101600</xdr:colOff>
      <xdr:row>35</xdr:row>
      <xdr:rowOff>291147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99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275924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86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15,220
14,435
19.44
8,624,149
8,245,428
361,900
4,472,195
7,352,771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8141</xdr:rowOff>
    </xdr:from>
    <xdr:to>
      <xdr:col>24</xdr:col>
      <xdr:colOff>63500</xdr:colOff>
      <xdr:row>38</xdr:row>
      <xdr:rowOff>143955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23241"/>
          <a:ext cx="838200" cy="1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56240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5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93104</xdr:rowOff>
    </xdr:from>
    <xdr:to>
      <xdr:col>19</xdr:col>
      <xdr:colOff>177800</xdr:colOff>
      <xdr:row>38</xdr:row>
      <xdr:rowOff>143955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08204"/>
          <a:ext cx="889000" cy="5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90466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93104</xdr:rowOff>
    </xdr:from>
    <xdr:to>
      <xdr:col>15</xdr:col>
      <xdr:colOff>50800</xdr:colOff>
      <xdr:row>38</xdr:row>
      <xdr:rowOff>124511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08204"/>
          <a:ext cx="889000" cy="3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130598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124511</xdr:rowOff>
    </xdr:from>
    <xdr:to>
      <xdr:col>10</xdr:col>
      <xdr:colOff>114300</xdr:colOff>
      <xdr:row>39</xdr:row>
      <xdr:rowOff>12370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39611"/>
          <a:ext cx="889000" cy="5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155719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44607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128791</xdr:rowOff>
    </xdr:from>
    <xdr:to>
      <xdr:col>24</xdr:col>
      <xdr:colOff>114300</xdr:colOff>
      <xdr:row>38</xdr:row>
      <xdr:rowOff>58941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7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43718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93155</xdr:rowOff>
    </xdr:from>
    <xdr:to>
      <xdr:col>20</xdr:col>
      <xdr:colOff>38100</xdr:colOff>
      <xdr:row>39</xdr:row>
      <xdr:rowOff>23305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14432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0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42304</xdr:rowOff>
    </xdr:from>
    <xdr:to>
      <xdr:col>15</xdr:col>
      <xdr:colOff>101600</xdr:colOff>
      <xdr:row>38</xdr:row>
      <xdr:rowOff>143904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5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135031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5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73711</xdr:rowOff>
    </xdr:from>
    <xdr:to>
      <xdr:col>10</xdr:col>
      <xdr:colOff>165100</xdr:colOff>
      <xdr:row>39</xdr:row>
      <xdr:rowOff>3861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8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166438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8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133020</xdr:rowOff>
    </xdr:from>
    <xdr:to>
      <xdr:col>6</xdr:col>
      <xdr:colOff>38100</xdr:colOff>
      <xdr:row>39</xdr:row>
      <xdr:rowOff>63170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54297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63125</xdr:rowOff>
    </xdr:from>
    <xdr:to>
      <xdr:col>24</xdr:col>
      <xdr:colOff>63500</xdr:colOff>
      <xdr:row>58</xdr:row>
      <xdr:rowOff>75113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07225"/>
          <a:ext cx="838200" cy="1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71697</xdr:rowOff>
    </xdr:from>
    <xdr:to>
      <xdr:col>19</xdr:col>
      <xdr:colOff>177800</xdr:colOff>
      <xdr:row>58</xdr:row>
      <xdr:rowOff>75113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15797"/>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95274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71697</xdr:rowOff>
    </xdr:from>
    <xdr:to>
      <xdr:col>15</xdr:col>
      <xdr:colOff>50800</xdr:colOff>
      <xdr:row>58</xdr:row>
      <xdr:rowOff>78839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15797"/>
          <a:ext cx="889000" cy="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97747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78839</xdr:rowOff>
    </xdr:from>
    <xdr:to>
      <xdr:col>10</xdr:col>
      <xdr:colOff>114300</xdr:colOff>
      <xdr:row>58</xdr:row>
      <xdr:rowOff>83272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22939"/>
          <a:ext cx="889000" cy="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107111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111344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1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12325</xdr:rowOff>
    </xdr:from>
    <xdr:to>
      <xdr:col>24</xdr:col>
      <xdr:colOff>114300</xdr:colOff>
      <xdr:row>58</xdr:row>
      <xdr:rowOff>113925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98702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7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24313</xdr:rowOff>
    </xdr:from>
    <xdr:to>
      <xdr:col>20</xdr:col>
      <xdr:colOff>38100</xdr:colOff>
      <xdr:row>58</xdr:row>
      <xdr:rowOff>125913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6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117040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6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20897</xdr:rowOff>
    </xdr:from>
    <xdr:to>
      <xdr:col>15</xdr:col>
      <xdr:colOff>101600</xdr:colOff>
      <xdr:row>58</xdr:row>
      <xdr:rowOff>122497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6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113624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5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28039</xdr:rowOff>
    </xdr:from>
    <xdr:to>
      <xdr:col>10</xdr:col>
      <xdr:colOff>165100</xdr:colOff>
      <xdr:row>58</xdr:row>
      <xdr:rowOff>129639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120766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6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32472</xdr:rowOff>
    </xdr:from>
    <xdr:to>
      <xdr:col>6</xdr:col>
      <xdr:colOff>38100</xdr:colOff>
      <xdr:row>58</xdr:row>
      <xdr:rowOff>134072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7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125199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6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163970</xdr:rowOff>
    </xdr:from>
    <xdr:to>
      <xdr:col>24</xdr:col>
      <xdr:colOff>63500</xdr:colOff>
      <xdr:row>78</xdr:row>
      <xdr:rowOff>167132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37070"/>
          <a:ext cx="8382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139895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98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157417</xdr:rowOff>
    </xdr:from>
    <xdr:to>
      <xdr:col>19</xdr:col>
      <xdr:colOff>177800</xdr:colOff>
      <xdr:row>78</xdr:row>
      <xdr:rowOff>163970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30517"/>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137113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9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157417</xdr:rowOff>
    </xdr:from>
    <xdr:to>
      <xdr:col>15</xdr:col>
      <xdr:colOff>50800</xdr:colOff>
      <xdr:row>78</xdr:row>
      <xdr:rowOff>163970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30517"/>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113720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163970</xdr:rowOff>
    </xdr:from>
    <xdr:to>
      <xdr:col>10</xdr:col>
      <xdr:colOff>114300</xdr:colOff>
      <xdr:row>78</xdr:row>
      <xdr:rowOff>167246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37070"/>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94518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94404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5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116332</xdr:rowOff>
    </xdr:from>
    <xdr:to>
      <xdr:col>24</xdr:col>
      <xdr:colOff>114300</xdr:colOff>
      <xdr:row>79</xdr:row>
      <xdr:rowOff>46482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31259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0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113170</xdr:rowOff>
    </xdr:from>
    <xdr:to>
      <xdr:col>20</xdr:col>
      <xdr:colOff>38100</xdr:colOff>
      <xdr:row>79</xdr:row>
      <xdr:rowOff>43320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34447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106617</xdr:rowOff>
    </xdr:from>
    <xdr:to>
      <xdr:col>15</xdr:col>
      <xdr:colOff>101600</xdr:colOff>
      <xdr:row>79</xdr:row>
      <xdr:rowOff>36767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7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27894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113170</xdr:rowOff>
    </xdr:from>
    <xdr:to>
      <xdr:col>10</xdr:col>
      <xdr:colOff>165100</xdr:colOff>
      <xdr:row>79</xdr:row>
      <xdr:rowOff>43320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34447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116446</xdr:rowOff>
    </xdr:from>
    <xdr:to>
      <xdr:col>6</xdr:col>
      <xdr:colOff>38100</xdr:colOff>
      <xdr:row>79</xdr:row>
      <xdr:rowOff>46596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37723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141567</xdr:rowOff>
    </xdr:from>
    <xdr:to>
      <xdr:col>24</xdr:col>
      <xdr:colOff>63500</xdr:colOff>
      <xdr:row>92</xdr:row>
      <xdr:rowOff>162573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5914967"/>
          <a:ext cx="838200" cy="2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53585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69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141567</xdr:rowOff>
    </xdr:from>
    <xdr:to>
      <xdr:col>19</xdr:col>
      <xdr:colOff>177800</xdr:colOff>
      <xdr:row>93</xdr:row>
      <xdr:rowOff>150089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914967"/>
          <a:ext cx="889000" cy="17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68787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46304</xdr:rowOff>
    </xdr:from>
    <xdr:to>
      <xdr:col>15</xdr:col>
      <xdr:colOff>50800</xdr:colOff>
      <xdr:row>93</xdr:row>
      <xdr:rowOff>150089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991154"/>
          <a:ext cx="889000" cy="10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164520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46304</xdr:rowOff>
    </xdr:from>
    <xdr:to>
      <xdr:col>10</xdr:col>
      <xdr:colOff>114300</xdr:colOff>
      <xdr:row>95</xdr:row>
      <xdr:rowOff>53417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991154"/>
          <a:ext cx="889000" cy="35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0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20972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111773</xdr:rowOff>
    </xdr:from>
    <xdr:to>
      <xdr:col>24</xdr:col>
      <xdr:colOff>114300</xdr:colOff>
      <xdr:row>93</xdr:row>
      <xdr:rowOff>41923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88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134650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3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90767</xdr:rowOff>
    </xdr:from>
    <xdr:to>
      <xdr:col>20</xdr:col>
      <xdr:colOff>38100</xdr:colOff>
      <xdr:row>93</xdr:row>
      <xdr:rowOff>20917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86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37444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63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99289</xdr:rowOff>
    </xdr:from>
    <xdr:to>
      <xdr:col>15</xdr:col>
      <xdr:colOff>101600</xdr:colOff>
      <xdr:row>94</xdr:row>
      <xdr:rowOff>29439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4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45966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81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166954</xdr:rowOff>
    </xdr:from>
    <xdr:to>
      <xdr:col>10</xdr:col>
      <xdr:colOff>165100</xdr:colOff>
      <xdr:row>93</xdr:row>
      <xdr:rowOff>97104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4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113631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715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2617</xdr:rowOff>
    </xdr:from>
    <xdr:to>
      <xdr:col>6</xdr:col>
      <xdr:colOff>38100</xdr:colOff>
      <xdr:row>95</xdr:row>
      <xdr:rowOff>104217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9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120744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06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52901</xdr:rowOff>
    </xdr:from>
    <xdr:to>
      <xdr:col>55</xdr:col>
      <xdr:colOff>0</xdr:colOff>
      <xdr:row>36</xdr:row>
      <xdr:rowOff>56403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225101"/>
          <a:ext cx="838200" cy="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116193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45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35925</xdr:rowOff>
    </xdr:from>
    <xdr:to>
      <xdr:col>50</xdr:col>
      <xdr:colOff>114300</xdr:colOff>
      <xdr:row>36</xdr:row>
      <xdr:rowOff>56403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208125"/>
          <a:ext cx="889000" cy="2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94332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59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35925</xdr:rowOff>
    </xdr:from>
    <xdr:to>
      <xdr:col>45</xdr:col>
      <xdr:colOff>177800</xdr:colOff>
      <xdr:row>36</xdr:row>
      <xdr:rowOff>43268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08125"/>
          <a:ext cx="889000" cy="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101222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59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58789</xdr:rowOff>
    </xdr:from>
    <xdr:to>
      <xdr:col>41</xdr:col>
      <xdr:colOff>50800</xdr:colOff>
      <xdr:row>36</xdr:row>
      <xdr:rowOff>43268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716639"/>
          <a:ext cx="889000" cy="49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105979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27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139930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2101</xdr:rowOff>
    </xdr:from>
    <xdr:to>
      <xdr:col>55</xdr:col>
      <xdr:colOff>50800</xdr:colOff>
      <xdr:row>36</xdr:row>
      <xdr:rowOff>103701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7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151978</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5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5603</xdr:rowOff>
    </xdr:from>
    <xdr:to>
      <xdr:col>50</xdr:col>
      <xdr:colOff>165100</xdr:colOff>
      <xdr:row>36</xdr:row>
      <xdr:rowOff>107203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7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98330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27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156575</xdr:rowOff>
    </xdr:from>
    <xdr:to>
      <xdr:col>46</xdr:col>
      <xdr:colOff>38100</xdr:colOff>
      <xdr:row>36</xdr:row>
      <xdr:rowOff>86725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5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77852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25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163918</xdr:rowOff>
    </xdr:from>
    <xdr:to>
      <xdr:col>41</xdr:col>
      <xdr:colOff>101600</xdr:colOff>
      <xdr:row>36</xdr:row>
      <xdr:rowOff>94068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6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110595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593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7989</xdr:rowOff>
    </xdr:from>
    <xdr:to>
      <xdr:col>36</xdr:col>
      <xdr:colOff>165100</xdr:colOff>
      <xdr:row>33</xdr:row>
      <xdr:rowOff>109589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66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126116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44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162889</xdr:rowOff>
    </xdr:from>
    <xdr:to>
      <xdr:col>55</xdr:col>
      <xdr:colOff>0</xdr:colOff>
      <xdr:row>57</xdr:row>
      <xdr:rowOff>156973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421189"/>
          <a:ext cx="838200" cy="50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112883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42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162889</xdr:rowOff>
    </xdr:from>
    <xdr:to>
      <xdr:col>50</xdr:col>
      <xdr:colOff>114300</xdr:colOff>
      <xdr:row>56</xdr:row>
      <xdr:rowOff>26388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421189"/>
          <a:ext cx="889000" cy="20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84234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85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26388</xdr:rowOff>
    </xdr:from>
    <xdr:to>
      <xdr:col>45</xdr:col>
      <xdr:colOff>177800</xdr:colOff>
      <xdr:row>56</xdr:row>
      <xdr:rowOff>149813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627588"/>
          <a:ext cx="889000" cy="12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136428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90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113420</xdr:rowOff>
    </xdr:from>
    <xdr:to>
      <xdr:col>41</xdr:col>
      <xdr:colOff>50800</xdr:colOff>
      <xdr:row>56</xdr:row>
      <xdr:rowOff>149813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14620"/>
          <a:ext cx="889000" cy="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9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116707</xdr:rowOff>
    </xdr:from>
    <xdr:to>
      <xdr:col>36</xdr:col>
      <xdr:colOff>165100</xdr:colOff>
      <xdr:row>57</xdr:row>
      <xdr:rowOff>46857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37984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8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106173</xdr:rowOff>
    </xdr:from>
    <xdr:to>
      <xdr:col>55</xdr:col>
      <xdr:colOff>50800</xdr:colOff>
      <xdr:row>58</xdr:row>
      <xdr:rowOff>36323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7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84600</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5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112089</xdr:rowOff>
    </xdr:from>
    <xdr:to>
      <xdr:col>50</xdr:col>
      <xdr:colOff>165100</xdr:colOff>
      <xdr:row>55</xdr:row>
      <xdr:rowOff>42239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3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58766</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14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147038</xdr:rowOff>
    </xdr:from>
    <xdr:to>
      <xdr:col>46</xdr:col>
      <xdr:colOff>38100</xdr:colOff>
      <xdr:row>56</xdr:row>
      <xdr:rowOff>77188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57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93715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35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99013</xdr:rowOff>
    </xdr:from>
    <xdr:to>
      <xdr:col>41</xdr:col>
      <xdr:colOff>101600</xdr:colOff>
      <xdr:row>57</xdr:row>
      <xdr:rowOff>29163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0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45690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47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62620</xdr:rowOff>
    </xdr:from>
    <xdr:to>
      <xdr:col>36</xdr:col>
      <xdr:colOff>165100</xdr:colOff>
      <xdr:row>56</xdr:row>
      <xdr:rowOff>164220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9297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19090</xdr:rowOff>
    </xdr:from>
    <xdr:to>
      <xdr:col>55</xdr:col>
      <xdr:colOff>0</xdr:colOff>
      <xdr:row>77</xdr:row>
      <xdr:rowOff>36492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220740"/>
          <a:ext cx="838200" cy="1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16780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1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116748</xdr:rowOff>
    </xdr:from>
    <xdr:to>
      <xdr:col>50</xdr:col>
      <xdr:colOff>114300</xdr:colOff>
      <xdr:row>77</xdr:row>
      <xdr:rowOff>19090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146948"/>
          <a:ext cx="889000" cy="7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41825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41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98744</xdr:rowOff>
    </xdr:from>
    <xdr:to>
      <xdr:col>45</xdr:col>
      <xdr:colOff>177800</xdr:colOff>
      <xdr:row>76</xdr:row>
      <xdr:rowOff>116748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128944"/>
          <a:ext cx="889000" cy="1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40059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41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98744</xdr:rowOff>
    </xdr:from>
    <xdr:to>
      <xdr:col>41</xdr:col>
      <xdr:colOff>50800</xdr:colOff>
      <xdr:row>77</xdr:row>
      <xdr:rowOff>90687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128944"/>
          <a:ext cx="889000" cy="16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48299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4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51984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4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157142</xdr:rowOff>
    </xdr:from>
    <xdr:to>
      <xdr:col>55</xdr:col>
      <xdr:colOff>50800</xdr:colOff>
      <xdr:row>77</xdr:row>
      <xdr:rowOff>87292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18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8569</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03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139740</xdr:rowOff>
    </xdr:from>
    <xdr:to>
      <xdr:col>50</xdr:col>
      <xdr:colOff>165100</xdr:colOff>
      <xdr:row>77</xdr:row>
      <xdr:rowOff>69890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1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86417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9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65948</xdr:rowOff>
    </xdr:from>
    <xdr:to>
      <xdr:col>46</xdr:col>
      <xdr:colOff>38100</xdr:colOff>
      <xdr:row>76</xdr:row>
      <xdr:rowOff>167548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09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12626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87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47944</xdr:rowOff>
    </xdr:from>
    <xdr:to>
      <xdr:col>41</xdr:col>
      <xdr:colOff>101600</xdr:colOff>
      <xdr:row>76</xdr:row>
      <xdr:rowOff>149544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0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166071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5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39887</xdr:rowOff>
    </xdr:from>
    <xdr:to>
      <xdr:col>36</xdr:col>
      <xdr:colOff>165100</xdr:colOff>
      <xdr:row>77</xdr:row>
      <xdr:rowOff>141487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4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158014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0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105395</xdr:rowOff>
    </xdr:from>
    <xdr:to>
      <xdr:col>55</xdr:col>
      <xdr:colOff>0</xdr:colOff>
      <xdr:row>97</xdr:row>
      <xdr:rowOff>127919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393145"/>
          <a:ext cx="838200" cy="36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125317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3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105395</xdr:rowOff>
    </xdr:from>
    <xdr:to>
      <xdr:col>50</xdr:col>
      <xdr:colOff>114300</xdr:colOff>
      <xdr:row>97</xdr:row>
      <xdr:rowOff>122501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393145"/>
          <a:ext cx="889000" cy="36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6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122501</xdr:rowOff>
    </xdr:from>
    <xdr:to>
      <xdr:col>45</xdr:col>
      <xdr:colOff>177800</xdr:colOff>
      <xdr:row>98</xdr:row>
      <xdr:rowOff>31130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53151"/>
          <a:ext cx="889000" cy="8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88963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3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26443</xdr:rowOff>
    </xdr:from>
    <xdr:to>
      <xdr:col>41</xdr:col>
      <xdr:colOff>50800</xdr:colOff>
      <xdr:row>98</xdr:row>
      <xdr:rowOff>31130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828543"/>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89412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7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2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77119</xdr:rowOff>
    </xdr:from>
    <xdr:to>
      <xdr:col>55</xdr:col>
      <xdr:colOff>50800</xdr:colOff>
      <xdr:row>98</xdr:row>
      <xdr:rowOff>7269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163496</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2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54595</xdr:rowOff>
    </xdr:from>
    <xdr:to>
      <xdr:col>50</xdr:col>
      <xdr:colOff>165100</xdr:colOff>
      <xdr:row>95</xdr:row>
      <xdr:rowOff>156195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3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1272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11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71701</xdr:rowOff>
    </xdr:from>
    <xdr:to>
      <xdr:col>46</xdr:col>
      <xdr:colOff>38100</xdr:colOff>
      <xdr:row>98</xdr:row>
      <xdr:rowOff>1851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0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164428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151780</xdr:rowOff>
    </xdr:from>
    <xdr:to>
      <xdr:col>41</xdr:col>
      <xdr:colOff>101600</xdr:colOff>
      <xdr:row>98</xdr:row>
      <xdr:rowOff>81930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8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73057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7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147093</xdr:rowOff>
    </xdr:from>
    <xdr:to>
      <xdr:col>36</xdr:col>
      <xdr:colOff>165100</xdr:colOff>
      <xdr:row>98</xdr:row>
      <xdr:rowOff>77243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7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68370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84917</xdr:rowOff>
    </xdr:from>
    <xdr:to>
      <xdr:col>85</xdr:col>
      <xdr:colOff>127000</xdr:colOff>
      <xdr:row>39</xdr:row>
      <xdr:rowOff>86322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771467"/>
          <a:ext cx="8382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86322</xdr:rowOff>
    </xdr:from>
    <xdr:to>
      <xdr:col>81</xdr:col>
      <xdr:colOff>50800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772872"/>
          <a:ext cx="889000" cy="1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87547</xdr:rowOff>
    </xdr:from>
    <xdr:to>
      <xdr:col>76</xdr:col>
      <xdr:colOff>114300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74097"/>
          <a:ext cx="889000" cy="1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87547</xdr:rowOff>
    </xdr:from>
    <xdr:to>
      <xdr:col>71</xdr:col>
      <xdr:colOff>177800</xdr:colOff>
      <xdr:row>39</xdr:row>
      <xdr:rowOff>88069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774097"/>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49473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34117</xdr:rowOff>
    </xdr:from>
    <xdr:to>
      <xdr:col>85</xdr:col>
      <xdr:colOff>177800</xdr:colOff>
      <xdr:row>39</xdr:row>
      <xdr:rowOff>135717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2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120494</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35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35522</xdr:rowOff>
    </xdr:from>
    <xdr:to>
      <xdr:col>81</xdr:col>
      <xdr:colOff>101600</xdr:colOff>
      <xdr:row>39</xdr:row>
      <xdr:rowOff>137122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72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128249</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814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36747</xdr:rowOff>
    </xdr:from>
    <xdr:to>
      <xdr:col>72</xdr:col>
      <xdr:colOff>38100</xdr:colOff>
      <xdr:row>39</xdr:row>
      <xdr:rowOff>138347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7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129474</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816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37269</xdr:rowOff>
    </xdr:from>
    <xdr:to>
      <xdr:col>67</xdr:col>
      <xdr:colOff>101600</xdr:colOff>
      <xdr:row>39</xdr:row>
      <xdr:rowOff>138869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72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129996</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816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104521</xdr:rowOff>
    </xdr:from>
    <xdr:to>
      <xdr:col>85</xdr:col>
      <xdr:colOff>127000</xdr:colOff>
      <xdr:row>76</xdr:row>
      <xdr:rowOff>107023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134721"/>
          <a:ext cx="8382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131056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646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107023</xdr:rowOff>
    </xdr:from>
    <xdr:to>
      <xdr:col>81</xdr:col>
      <xdr:colOff>50800</xdr:colOff>
      <xdr:row>76</xdr:row>
      <xdr:rowOff>120256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137223"/>
          <a:ext cx="889000" cy="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58259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117056</xdr:rowOff>
    </xdr:from>
    <xdr:to>
      <xdr:col>76</xdr:col>
      <xdr:colOff>114300</xdr:colOff>
      <xdr:row>76</xdr:row>
      <xdr:rowOff>120256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14725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35018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117056</xdr:rowOff>
    </xdr:from>
    <xdr:to>
      <xdr:col>71</xdr:col>
      <xdr:colOff>177800</xdr:colOff>
      <xdr:row>76</xdr:row>
      <xdr:rowOff>130493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147256"/>
          <a:ext cx="889000" cy="1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59008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86351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53721</xdr:rowOff>
    </xdr:from>
    <xdr:to>
      <xdr:col>85</xdr:col>
      <xdr:colOff>177800</xdr:colOff>
      <xdr:row>76</xdr:row>
      <xdr:rowOff>155321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08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32148</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06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56223</xdr:rowOff>
    </xdr:from>
    <xdr:to>
      <xdr:col>81</xdr:col>
      <xdr:colOff>101600</xdr:colOff>
      <xdr:row>76</xdr:row>
      <xdr:rowOff>157823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0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148950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1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69456</xdr:rowOff>
    </xdr:from>
    <xdr:to>
      <xdr:col>76</xdr:col>
      <xdr:colOff>165100</xdr:colOff>
      <xdr:row>76</xdr:row>
      <xdr:rowOff>171056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09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162183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19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66256</xdr:rowOff>
    </xdr:from>
    <xdr:to>
      <xdr:col>72</xdr:col>
      <xdr:colOff>38100</xdr:colOff>
      <xdr:row>76</xdr:row>
      <xdr:rowOff>167856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0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158983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18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79693</xdr:rowOff>
    </xdr:from>
    <xdr:to>
      <xdr:col>67</xdr:col>
      <xdr:colOff>101600</xdr:colOff>
      <xdr:row>77</xdr:row>
      <xdr:rowOff>9843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1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20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9361</xdr:rowOff>
    </xdr:from>
    <xdr:to>
      <xdr:col>85</xdr:col>
      <xdr:colOff>127000</xdr:colOff>
      <xdr:row>98</xdr:row>
      <xdr:rowOff>92050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811461"/>
          <a:ext cx="838200" cy="8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106278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9361</xdr:rowOff>
    </xdr:from>
    <xdr:to>
      <xdr:col>81</xdr:col>
      <xdr:colOff>50800</xdr:colOff>
      <xdr:row>98</xdr:row>
      <xdr:rowOff>32765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811461"/>
          <a:ext cx="889000" cy="2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96296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3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88443</xdr:rowOff>
    </xdr:from>
    <xdr:to>
      <xdr:col>76</xdr:col>
      <xdr:colOff>114300</xdr:colOff>
      <xdr:row>98</xdr:row>
      <xdr:rowOff>32765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719093"/>
          <a:ext cx="889000" cy="11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25303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3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88443</xdr:rowOff>
    </xdr:from>
    <xdr:to>
      <xdr:col>71</xdr:col>
      <xdr:colOff>177800</xdr:colOff>
      <xdr:row>97</xdr:row>
      <xdr:rowOff>145859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719093"/>
          <a:ext cx="889000" cy="5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140873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2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41267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41250</xdr:rowOff>
    </xdr:from>
    <xdr:to>
      <xdr:col>85</xdr:col>
      <xdr:colOff>177800</xdr:colOff>
      <xdr:row>98</xdr:row>
      <xdr:rowOff>142850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127627</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5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130011</xdr:rowOff>
    </xdr:from>
    <xdr:to>
      <xdr:col>81</xdr:col>
      <xdr:colOff>101600</xdr:colOff>
      <xdr:row>98</xdr:row>
      <xdr:rowOff>60161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6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51288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5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153415</xdr:rowOff>
    </xdr:from>
    <xdr:to>
      <xdr:col>76</xdr:col>
      <xdr:colOff>165100</xdr:colOff>
      <xdr:row>98</xdr:row>
      <xdr:rowOff>83565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8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74692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7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37643</xdr:rowOff>
    </xdr:from>
    <xdr:to>
      <xdr:col>72</xdr:col>
      <xdr:colOff>38100</xdr:colOff>
      <xdr:row>97</xdr:row>
      <xdr:rowOff>139243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66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130370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76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95059</xdr:rowOff>
    </xdr:from>
    <xdr:to>
      <xdr:col>67</xdr:col>
      <xdr:colOff>101600</xdr:colOff>
      <xdr:row>98</xdr:row>
      <xdr:rowOff>25209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2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16336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81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113468</xdr:rowOff>
    </xdr:from>
    <xdr:to>
      <xdr:col>116</xdr:col>
      <xdr:colOff>63500</xdr:colOff>
      <xdr:row>35</xdr:row>
      <xdr:rowOff>8884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5942768"/>
          <a:ext cx="8382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71156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243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136728</xdr:rowOff>
    </xdr:from>
    <xdr:to>
      <xdr:col>111</xdr:col>
      <xdr:colOff>177800</xdr:colOff>
      <xdr:row>35</xdr:row>
      <xdr:rowOff>8884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5966028"/>
          <a:ext cx="889000" cy="4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34180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136042</xdr:rowOff>
    </xdr:from>
    <xdr:to>
      <xdr:col>107</xdr:col>
      <xdr:colOff>50800</xdr:colOff>
      <xdr:row>34</xdr:row>
      <xdr:rowOff>136728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596534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54868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3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136042</xdr:rowOff>
    </xdr:from>
    <xdr:to>
      <xdr:col>102</xdr:col>
      <xdr:colOff>114300</xdr:colOff>
      <xdr:row>35</xdr:row>
      <xdr:rowOff>65691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5965342"/>
          <a:ext cx="889000" cy="10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35780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7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8748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62668</xdr:rowOff>
    </xdr:from>
    <xdr:to>
      <xdr:col>116</xdr:col>
      <xdr:colOff>114300</xdr:colOff>
      <xdr:row>34</xdr:row>
      <xdr:rowOff>164268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58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85545</xdr:rowOff>
    </xdr:from>
    <xdr:ext cx="534377"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574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129534</xdr:rowOff>
    </xdr:from>
    <xdr:to>
      <xdr:col>112</xdr:col>
      <xdr:colOff>38100</xdr:colOff>
      <xdr:row>35</xdr:row>
      <xdr:rowOff>59684</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595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76211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573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85928</xdr:rowOff>
    </xdr:from>
    <xdr:to>
      <xdr:col>107</xdr:col>
      <xdr:colOff>101600</xdr:colOff>
      <xdr:row>35</xdr:row>
      <xdr:rowOff>16078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59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32605</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67111" y="569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85242</xdr:rowOff>
    </xdr:from>
    <xdr:to>
      <xdr:col>102</xdr:col>
      <xdr:colOff>165100</xdr:colOff>
      <xdr:row>35</xdr:row>
      <xdr:rowOff>15392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591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31919</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278111" y="568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14891</xdr:rowOff>
    </xdr:from>
    <xdr:to>
      <xdr:col>98</xdr:col>
      <xdr:colOff>38100</xdr:colOff>
      <xdr:row>35</xdr:row>
      <xdr:rowOff>116491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01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133018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7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130705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31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60631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6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44264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76679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95515</xdr:rowOff>
    </xdr:from>
    <xdr:to>
      <xdr:col>116</xdr:col>
      <xdr:colOff>63500</xdr:colOff>
      <xdr:row>73</xdr:row>
      <xdr:rowOff>114129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611365"/>
          <a:ext cx="8382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73042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58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95515</xdr:rowOff>
    </xdr:from>
    <xdr:to>
      <xdr:col>111</xdr:col>
      <xdr:colOff>177800</xdr:colOff>
      <xdr:row>73</xdr:row>
      <xdr:rowOff>146754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611365"/>
          <a:ext cx="889000" cy="5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56347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2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145905</xdr:rowOff>
    </xdr:from>
    <xdr:to>
      <xdr:col>107</xdr:col>
      <xdr:colOff>50800</xdr:colOff>
      <xdr:row>73</xdr:row>
      <xdr:rowOff>146754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661755"/>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10855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18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145905</xdr:rowOff>
    </xdr:from>
    <xdr:to>
      <xdr:col>102</xdr:col>
      <xdr:colOff>114300</xdr:colOff>
      <xdr:row>74</xdr:row>
      <xdr:rowOff>23473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661755"/>
          <a:ext cx="889000" cy="4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155560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15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77476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63329</xdr:rowOff>
    </xdr:from>
    <xdr:to>
      <xdr:col>116</xdr:col>
      <xdr:colOff>114300</xdr:colOff>
      <xdr:row>73</xdr:row>
      <xdr:rowOff>164929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57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86206</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43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44715</xdr:rowOff>
    </xdr:from>
    <xdr:to>
      <xdr:col>112</xdr:col>
      <xdr:colOff>38100</xdr:colOff>
      <xdr:row>73</xdr:row>
      <xdr:rowOff>146315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5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137442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65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95954</xdr:rowOff>
    </xdr:from>
    <xdr:to>
      <xdr:col>107</xdr:col>
      <xdr:colOff>101600</xdr:colOff>
      <xdr:row>74</xdr:row>
      <xdr:rowOff>26104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61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17231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70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95105</xdr:rowOff>
    </xdr:from>
    <xdr:to>
      <xdr:col>102</xdr:col>
      <xdr:colOff>165100</xdr:colOff>
      <xdr:row>74</xdr:row>
      <xdr:rowOff>25255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61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16382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70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144123</xdr:rowOff>
    </xdr:from>
    <xdr:to>
      <xdr:col>98</xdr:col>
      <xdr:colOff>38100</xdr:colOff>
      <xdr:row>74</xdr:row>
      <xdr:rowOff>74273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65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65400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5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決算分析表を見ますと、人件費、物件費及び公債費は類似団体平均を下回っており、これまでの効率的な行財政運営の取組の一定の成果が表れているものと考えます。繰出金については、前年度までは類似団体平均を下回っておりまし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年度は介護保険低所得者保険料軽減繰出金及び後期高齢者医療保険基盤安定負担金繰出金の増加により、僅かに上回る結果となりました。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一方で、扶助費、投資及び出資金は、令和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年度においても引き続き類似団体平均を大きく上回っており、財政運営上、今後もその動向を注視していく必要があります。特に、扶助費は予算全体に占める割合が令和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a:t>
          </a:r>
          <a:r>
            <a:rPr kumimoji="1" lang="en-US" altLang="ja-JP" sz="1300">
              <a:latin typeface="ＭＳ Ｐゴシック" panose="020B0600070205080204" pitchFamily="50" charset="-128"/>
              <a:ea typeface="ＭＳ Ｐゴシック" panose="020B0600070205080204" pitchFamily="50" charset="-128"/>
            </a:rPr>
            <a:t>21.3</a:t>
          </a:r>
          <a:r>
            <a:rPr kumimoji="1" lang="ja-JP" altLang="en-US" sz="1300">
              <a:latin typeface="ＭＳ Ｐゴシック" panose="020B0600070205080204" pitchFamily="50" charset="-128"/>
              <a:ea typeface="ＭＳ Ｐゴシック" panose="020B0600070205080204" pitchFamily="50" charset="-128"/>
            </a:rPr>
            <a:t>％と大きく、住民福祉を支える上で重要な経費であることから、必要なサービス水準の確保に十分配慮しつつ、事業内容や制度運用の精査をとおして、適正化に努めていくことが重要と考えます。</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は、公共施設等総合管理計画及び個別施設計画に基づく施設更新等による財政需要の増加も見込まれることから、中長期的な視点で財政需要を見込み、事業の優先度も踏まえながら、財政負担の平準化に努めていく必要があ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15,220
14,435
19.44
8,624,149
8,245,428
361,900
4,472,195
7,352,771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77325</xdr:rowOff>
    </xdr:from>
    <xdr:to>
      <xdr:col>24</xdr:col>
      <xdr:colOff>63500</xdr:colOff>
      <xdr:row>34</xdr:row>
      <xdr:rowOff>110962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06625"/>
          <a:ext cx="8382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57203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110962</xdr:rowOff>
    </xdr:from>
    <xdr:to>
      <xdr:col>19</xdr:col>
      <xdr:colOff>177800</xdr:colOff>
      <xdr:row>34</xdr:row>
      <xdr:rowOff>122392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402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96392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6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122392</xdr:rowOff>
    </xdr:from>
    <xdr:to>
      <xdr:col>15</xdr:col>
      <xdr:colOff>50800</xdr:colOff>
      <xdr:row>35</xdr:row>
      <xdr:rowOff>54138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51692"/>
          <a:ext cx="889000" cy="10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144398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54138</xdr:rowOff>
    </xdr:from>
    <xdr:to>
      <xdr:col>10</xdr:col>
      <xdr:colOff>114300</xdr:colOff>
      <xdr:row>35</xdr:row>
      <xdr:rowOff>72426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548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12463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42834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26525</xdr:rowOff>
    </xdr:from>
    <xdr:to>
      <xdr:col>24</xdr:col>
      <xdr:colOff>114300</xdr:colOff>
      <xdr:row>34</xdr:row>
      <xdr:rowOff>128125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49402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0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60162</xdr:rowOff>
    </xdr:from>
    <xdr:to>
      <xdr:col>20</xdr:col>
      <xdr:colOff>38100</xdr:colOff>
      <xdr:row>34</xdr:row>
      <xdr:rowOff>161762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8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6839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6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71592</xdr:rowOff>
    </xdr:from>
    <xdr:to>
      <xdr:col>15</xdr:col>
      <xdr:colOff>101600</xdr:colOff>
      <xdr:row>35</xdr:row>
      <xdr:rowOff>1742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0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18269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7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3338</xdr:rowOff>
    </xdr:from>
    <xdr:to>
      <xdr:col>10</xdr:col>
      <xdr:colOff>165100</xdr:colOff>
      <xdr:row>35</xdr:row>
      <xdr:rowOff>104938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0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121465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7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21626</xdr:rowOff>
    </xdr:from>
    <xdr:to>
      <xdr:col>6</xdr:col>
      <xdr:colOff>38100</xdr:colOff>
      <xdr:row>35</xdr:row>
      <xdr:rowOff>123226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2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139753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9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35253</xdr:rowOff>
    </xdr:from>
    <xdr:to>
      <xdr:col>24</xdr:col>
      <xdr:colOff>63500</xdr:colOff>
      <xdr:row>56</xdr:row>
      <xdr:rowOff>59786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36453"/>
          <a:ext cx="838200" cy="2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32357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290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11638</xdr:rowOff>
    </xdr:from>
    <xdr:to>
      <xdr:col>19</xdr:col>
      <xdr:colOff>177800</xdr:colOff>
      <xdr:row>56</xdr:row>
      <xdr:rowOff>35253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12838"/>
          <a:ext cx="889000" cy="2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66264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11638</xdr:rowOff>
    </xdr:from>
    <xdr:to>
      <xdr:col>15</xdr:col>
      <xdr:colOff>50800</xdr:colOff>
      <xdr:row>56</xdr:row>
      <xdr:rowOff>51730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12838"/>
          <a:ext cx="889000" cy="4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42097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8675</xdr:rowOff>
    </xdr:from>
    <xdr:to>
      <xdr:col>10</xdr:col>
      <xdr:colOff>114300</xdr:colOff>
      <xdr:row>56</xdr:row>
      <xdr:rowOff>51730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095525"/>
          <a:ext cx="889000" cy="55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27174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8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145906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8986</xdr:rowOff>
    </xdr:from>
    <xdr:to>
      <xdr:col>24</xdr:col>
      <xdr:colOff>114300</xdr:colOff>
      <xdr:row>56</xdr:row>
      <xdr:rowOff>110586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158863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8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155903</xdr:rowOff>
    </xdr:from>
    <xdr:to>
      <xdr:col>20</xdr:col>
      <xdr:colOff>38100</xdr:colOff>
      <xdr:row>56</xdr:row>
      <xdr:rowOff>86053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8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67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132288</xdr:rowOff>
    </xdr:from>
    <xdr:to>
      <xdr:col>15</xdr:col>
      <xdr:colOff>101600</xdr:colOff>
      <xdr:row>56</xdr:row>
      <xdr:rowOff>62438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6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53565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5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930</xdr:rowOff>
    </xdr:from>
    <xdr:to>
      <xdr:col>10</xdr:col>
      <xdr:colOff>165100</xdr:colOff>
      <xdr:row>56</xdr:row>
      <xdr:rowOff>102530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0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93657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69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129325</xdr:rowOff>
    </xdr:from>
    <xdr:to>
      <xdr:col>6</xdr:col>
      <xdr:colOff>38100</xdr:colOff>
      <xdr:row>53</xdr:row>
      <xdr:rowOff>59475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76002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1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133619</xdr:rowOff>
    </xdr:from>
    <xdr:to>
      <xdr:col>24</xdr:col>
      <xdr:colOff>62865</xdr:colOff>
      <xdr:row>78</xdr:row>
      <xdr:rowOff>93094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5119"/>
          <a:ext cx="1270" cy="13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96921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93094</xdr:rowOff>
    </xdr:from>
    <xdr:to>
      <xdr:col>24</xdr:col>
      <xdr:colOff>152400</xdr:colOff>
      <xdr:row>78</xdr:row>
      <xdr:rowOff>93094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6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80296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1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133619</xdr:rowOff>
    </xdr:from>
    <xdr:to>
      <xdr:col>24</xdr:col>
      <xdr:colOff>152400</xdr:colOff>
      <xdr:row>70</xdr:row>
      <xdr:rowOff>133619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103262</xdr:rowOff>
    </xdr:from>
    <xdr:to>
      <xdr:col>24</xdr:col>
      <xdr:colOff>63500</xdr:colOff>
      <xdr:row>77</xdr:row>
      <xdr:rowOff>12032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33462"/>
          <a:ext cx="838200" cy="8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57635</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6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34759</xdr:rowOff>
    </xdr:from>
    <xdr:to>
      <xdr:col>24</xdr:col>
      <xdr:colOff>114300</xdr:colOff>
      <xdr:row>76</xdr:row>
      <xdr:rowOff>136359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6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12032</xdr:rowOff>
    </xdr:from>
    <xdr:to>
      <xdr:col>19</xdr:col>
      <xdr:colOff>177800</xdr:colOff>
      <xdr:row>77</xdr:row>
      <xdr:rowOff>120571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13682"/>
          <a:ext cx="889000" cy="10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163699</xdr:rowOff>
    </xdr:from>
    <xdr:to>
      <xdr:col>20</xdr:col>
      <xdr:colOff>38100</xdr:colOff>
      <xdr:row>77</xdr:row>
      <xdr:rowOff>93849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84976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8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22318</xdr:rowOff>
    </xdr:from>
    <xdr:to>
      <xdr:col>15</xdr:col>
      <xdr:colOff>50800</xdr:colOff>
      <xdr:row>77</xdr:row>
      <xdr:rowOff>120571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23968"/>
          <a:ext cx="889000" cy="9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79510</xdr:rowOff>
    </xdr:from>
    <xdr:to>
      <xdr:col>15</xdr:col>
      <xdr:colOff>101600</xdr:colOff>
      <xdr:row>78</xdr:row>
      <xdr:rowOff>9660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22318</xdr:rowOff>
    </xdr:from>
    <xdr:to>
      <xdr:col>10</xdr:col>
      <xdr:colOff>114300</xdr:colOff>
      <xdr:row>77</xdr:row>
      <xdr:rowOff>132916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23968"/>
          <a:ext cx="889000" cy="11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7445</xdr:rowOff>
    </xdr:from>
    <xdr:to>
      <xdr:col>10</xdr:col>
      <xdr:colOff>165100</xdr:colOff>
      <xdr:row>77</xdr:row>
      <xdr:rowOff>109045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0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100172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0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115838</xdr:rowOff>
    </xdr:from>
    <xdr:to>
      <xdr:col>6</xdr:col>
      <xdr:colOff>38100</xdr:colOff>
      <xdr:row>79</xdr:row>
      <xdr:rowOff>45988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8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37115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8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52462</xdr:rowOff>
    </xdr:from>
    <xdr:to>
      <xdr:col>24</xdr:col>
      <xdr:colOff>114300</xdr:colOff>
      <xdr:row>76</xdr:row>
      <xdr:rowOff>154062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8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30889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6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132682</xdr:rowOff>
    </xdr:from>
    <xdr:to>
      <xdr:col>20</xdr:col>
      <xdr:colOff>38100</xdr:colOff>
      <xdr:row>77</xdr:row>
      <xdr:rowOff>62832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6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79359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3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69771</xdr:rowOff>
    </xdr:from>
    <xdr:to>
      <xdr:col>15</xdr:col>
      <xdr:colOff>101600</xdr:colOff>
      <xdr:row>77</xdr:row>
      <xdr:rowOff>171371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7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16448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4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142968</xdr:rowOff>
    </xdr:from>
    <xdr:to>
      <xdr:col>10</xdr:col>
      <xdr:colOff>165100</xdr:colOff>
      <xdr:row>77</xdr:row>
      <xdr:rowOff>73118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7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89646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48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82116</xdr:rowOff>
    </xdr:from>
    <xdr:to>
      <xdr:col>6</xdr:col>
      <xdr:colOff>38100</xdr:colOff>
      <xdr:row>78</xdr:row>
      <xdr:rowOff>12266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8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28793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5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129476</xdr:rowOff>
    </xdr:from>
    <xdr:to>
      <xdr:col>24</xdr:col>
      <xdr:colOff>63500</xdr:colOff>
      <xdr:row>98</xdr:row>
      <xdr:rowOff>131922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31576"/>
          <a:ext cx="8382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125457</xdr:rowOff>
    </xdr:from>
    <xdr:to>
      <xdr:col>19</xdr:col>
      <xdr:colOff>177800</xdr:colOff>
      <xdr:row>98</xdr:row>
      <xdr:rowOff>129476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27557"/>
          <a:ext cx="889000" cy="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9520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4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125457</xdr:rowOff>
    </xdr:from>
    <xdr:to>
      <xdr:col>15</xdr:col>
      <xdr:colOff>50800</xdr:colOff>
      <xdr:row>98</xdr:row>
      <xdr:rowOff>129485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27557"/>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13423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4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129485</xdr:rowOff>
    </xdr:from>
    <xdr:to>
      <xdr:col>10</xdr:col>
      <xdr:colOff>114300</xdr:colOff>
      <xdr:row>98</xdr:row>
      <xdr:rowOff>137525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31585"/>
          <a:ext cx="8890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3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14972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81122</xdr:rowOff>
    </xdr:from>
    <xdr:to>
      <xdr:col>24</xdr:col>
      <xdr:colOff>114300</xdr:colOff>
      <xdr:row>99</xdr:row>
      <xdr:rowOff>11272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170624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78676</xdr:rowOff>
    </xdr:from>
    <xdr:to>
      <xdr:col>20</xdr:col>
      <xdr:colOff>38100</xdr:colOff>
      <xdr:row>99</xdr:row>
      <xdr:rowOff>8826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8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171403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7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74657</xdr:rowOff>
    </xdr:from>
    <xdr:to>
      <xdr:col>15</xdr:col>
      <xdr:colOff>101600</xdr:colOff>
      <xdr:row>99</xdr:row>
      <xdr:rowOff>4807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167384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78685</xdr:rowOff>
    </xdr:from>
    <xdr:to>
      <xdr:col>10</xdr:col>
      <xdr:colOff>165100</xdr:colOff>
      <xdr:row>99</xdr:row>
      <xdr:rowOff>8835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171412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86725</xdr:rowOff>
    </xdr:from>
    <xdr:to>
      <xdr:col>6</xdr:col>
      <xdr:colOff>38100</xdr:colOff>
      <xdr:row>99</xdr:row>
      <xdr:rowOff>16875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8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8002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8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116577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88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87469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5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77868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29634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87927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6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121788</xdr:rowOff>
    </xdr:from>
    <xdr:to>
      <xdr:col>55</xdr:col>
      <xdr:colOff>0</xdr:colOff>
      <xdr:row>58</xdr:row>
      <xdr:rowOff>35964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94438"/>
          <a:ext cx="838200" cy="8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12989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42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121788</xdr:rowOff>
    </xdr:from>
    <xdr:to>
      <xdr:col>50</xdr:col>
      <xdr:colOff>114300</xdr:colOff>
      <xdr:row>58</xdr:row>
      <xdr:rowOff>14394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94438"/>
          <a:ext cx="889000" cy="6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109513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3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146411</xdr:rowOff>
    </xdr:from>
    <xdr:to>
      <xdr:col>45</xdr:col>
      <xdr:colOff>177800</xdr:colOff>
      <xdr:row>58</xdr:row>
      <xdr:rowOff>14394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19061"/>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69655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154902</xdr:rowOff>
    </xdr:from>
    <xdr:to>
      <xdr:col>41</xdr:col>
      <xdr:colOff>50800</xdr:colOff>
      <xdr:row>57</xdr:row>
      <xdr:rowOff>146411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756102"/>
          <a:ext cx="889000" cy="16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106867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98344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156614</xdr:rowOff>
    </xdr:from>
    <xdr:to>
      <xdr:col>55</xdr:col>
      <xdr:colOff>50800</xdr:colOff>
      <xdr:row>58</xdr:row>
      <xdr:rowOff>86764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135041</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0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70988</xdr:rowOff>
    </xdr:from>
    <xdr:to>
      <xdr:col>50</xdr:col>
      <xdr:colOff>165100</xdr:colOff>
      <xdr:row>58</xdr:row>
      <xdr:rowOff>1138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4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163715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135044</xdr:rowOff>
    </xdr:from>
    <xdr:to>
      <xdr:col>46</xdr:col>
      <xdr:colOff>38100</xdr:colOff>
      <xdr:row>58</xdr:row>
      <xdr:rowOff>65194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0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56321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0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95611</xdr:rowOff>
    </xdr:from>
    <xdr:to>
      <xdr:col>41</xdr:col>
      <xdr:colOff>101600</xdr:colOff>
      <xdr:row>58</xdr:row>
      <xdr:rowOff>25761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16888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6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104102</xdr:rowOff>
    </xdr:from>
    <xdr:to>
      <xdr:col>36</xdr:col>
      <xdr:colOff>165100</xdr:colOff>
      <xdr:row>57</xdr:row>
      <xdr:rowOff>34252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0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25379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79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9398</xdr:rowOff>
    </xdr:from>
    <xdr:to>
      <xdr:col>55</xdr:col>
      <xdr:colOff>0</xdr:colOff>
      <xdr:row>78</xdr:row>
      <xdr:rowOff>76629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82498"/>
          <a:ext cx="838200" cy="6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63268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292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9398</xdr:rowOff>
    </xdr:from>
    <xdr:to>
      <xdr:col>50</xdr:col>
      <xdr:colOff>114300</xdr:colOff>
      <xdr:row>78</xdr:row>
      <xdr:rowOff>30155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82498"/>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143087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28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30155</xdr:rowOff>
    </xdr:from>
    <xdr:to>
      <xdr:col>45</xdr:col>
      <xdr:colOff>177800</xdr:colOff>
      <xdr:row>78</xdr:row>
      <xdr:rowOff>39345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03255"/>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83560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277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39345</xdr:rowOff>
    </xdr:from>
    <xdr:to>
      <xdr:col>41</xdr:col>
      <xdr:colOff>50800</xdr:colOff>
      <xdr:row>78</xdr:row>
      <xdr:rowOff>83373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12445"/>
          <a:ext cx="889000" cy="4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101299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27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59077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27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25829</xdr:rowOff>
    </xdr:from>
    <xdr:to>
      <xdr:col>55</xdr:col>
      <xdr:colOff>50800</xdr:colOff>
      <xdr:row>78</xdr:row>
      <xdr:rowOff>127429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112206</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130048</xdr:rowOff>
    </xdr:from>
    <xdr:to>
      <xdr:col>50</xdr:col>
      <xdr:colOff>165100</xdr:colOff>
      <xdr:row>78</xdr:row>
      <xdr:rowOff>60198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3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51325</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42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150805</xdr:rowOff>
    </xdr:from>
    <xdr:to>
      <xdr:col>46</xdr:col>
      <xdr:colOff>38100</xdr:colOff>
      <xdr:row>78</xdr:row>
      <xdr:rowOff>80955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72082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4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159995</xdr:rowOff>
    </xdr:from>
    <xdr:to>
      <xdr:col>41</xdr:col>
      <xdr:colOff>101600</xdr:colOff>
      <xdr:row>78</xdr:row>
      <xdr:rowOff>90145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6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81272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45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32573</xdr:rowOff>
    </xdr:from>
    <xdr:to>
      <xdr:col>36</xdr:col>
      <xdr:colOff>165100</xdr:colOff>
      <xdr:row>78</xdr:row>
      <xdr:rowOff>134173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125300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49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34410</xdr:rowOff>
    </xdr:from>
    <xdr:to>
      <xdr:col>55</xdr:col>
      <xdr:colOff>0</xdr:colOff>
      <xdr:row>91</xdr:row>
      <xdr:rowOff>129984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5636360"/>
          <a:ext cx="838200" cy="9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17149</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1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129984</xdr:rowOff>
    </xdr:from>
    <xdr:to>
      <xdr:col>50</xdr:col>
      <xdr:colOff>114300</xdr:colOff>
      <xdr:row>92</xdr:row>
      <xdr:rowOff>87903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5731934"/>
          <a:ext cx="889000" cy="12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4805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78626</xdr:rowOff>
    </xdr:from>
    <xdr:to>
      <xdr:col>45</xdr:col>
      <xdr:colOff>177800</xdr:colOff>
      <xdr:row>92</xdr:row>
      <xdr:rowOff>87903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5680576"/>
          <a:ext cx="889000" cy="18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154785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7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78626</xdr:rowOff>
    </xdr:from>
    <xdr:to>
      <xdr:col>41</xdr:col>
      <xdr:colOff>50800</xdr:colOff>
      <xdr:row>93</xdr:row>
      <xdr:rowOff>123546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5680576"/>
          <a:ext cx="889000" cy="38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42239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12234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155060</xdr:rowOff>
    </xdr:from>
    <xdr:to>
      <xdr:col>55</xdr:col>
      <xdr:colOff>50800</xdr:colOff>
      <xdr:row>91</xdr:row>
      <xdr:rowOff>85210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55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108087</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53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79184</xdr:rowOff>
    </xdr:from>
    <xdr:to>
      <xdr:col>50</xdr:col>
      <xdr:colOff>165100</xdr:colOff>
      <xdr:row>92</xdr:row>
      <xdr:rowOff>9334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56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25861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545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37103</xdr:rowOff>
    </xdr:from>
    <xdr:to>
      <xdr:col>46</xdr:col>
      <xdr:colOff>38100</xdr:colOff>
      <xdr:row>92</xdr:row>
      <xdr:rowOff>138703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581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155230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558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27826</xdr:rowOff>
    </xdr:from>
    <xdr:to>
      <xdr:col>41</xdr:col>
      <xdr:colOff>101600</xdr:colOff>
      <xdr:row>91</xdr:row>
      <xdr:rowOff>129426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562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145953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540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72746</xdr:rowOff>
    </xdr:from>
    <xdr:to>
      <xdr:col>36</xdr:col>
      <xdr:colOff>165100</xdr:colOff>
      <xdr:row>94</xdr:row>
      <xdr:rowOff>2896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01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19423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579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25454</xdr:rowOff>
    </xdr:from>
    <xdr:to>
      <xdr:col>85</xdr:col>
      <xdr:colOff>127000</xdr:colOff>
      <xdr:row>38</xdr:row>
      <xdr:rowOff>45299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40554"/>
          <a:ext cx="838200" cy="1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51851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34424</xdr:rowOff>
    </xdr:from>
    <xdr:to>
      <xdr:col>81</xdr:col>
      <xdr:colOff>50800</xdr:colOff>
      <xdr:row>38</xdr:row>
      <xdr:rowOff>45299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49524"/>
          <a:ext cx="889000" cy="1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34424</xdr:rowOff>
    </xdr:from>
    <xdr:to>
      <xdr:col>76</xdr:col>
      <xdr:colOff>114300</xdr:colOff>
      <xdr:row>38</xdr:row>
      <xdr:rowOff>40966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49524"/>
          <a:ext cx="889000" cy="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49718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40966</xdr:rowOff>
    </xdr:from>
    <xdr:to>
      <xdr:col>71</xdr:col>
      <xdr:colOff>177800</xdr:colOff>
      <xdr:row>38</xdr:row>
      <xdr:rowOff>64284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56066"/>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52624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2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163103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146104</xdr:rowOff>
    </xdr:from>
    <xdr:to>
      <xdr:col>85</xdr:col>
      <xdr:colOff>177800</xdr:colOff>
      <xdr:row>38</xdr:row>
      <xdr:rowOff>76254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8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61031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0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165949</xdr:rowOff>
    </xdr:from>
    <xdr:to>
      <xdr:col>81</xdr:col>
      <xdr:colOff>101600</xdr:colOff>
      <xdr:row>38</xdr:row>
      <xdr:rowOff>96099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0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87226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0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155074</xdr:rowOff>
    </xdr:from>
    <xdr:to>
      <xdr:col>76</xdr:col>
      <xdr:colOff>165100</xdr:colOff>
      <xdr:row>38</xdr:row>
      <xdr:rowOff>85224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76351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9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161616</xdr:rowOff>
    </xdr:from>
    <xdr:to>
      <xdr:col>72</xdr:col>
      <xdr:colOff>38100</xdr:colOff>
      <xdr:row>38</xdr:row>
      <xdr:rowOff>91766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0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82893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13484</xdr:rowOff>
    </xdr:from>
    <xdr:to>
      <xdr:col>67</xdr:col>
      <xdr:colOff>101600</xdr:colOff>
      <xdr:row>38</xdr:row>
      <xdr:rowOff>115084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2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106211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2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51480</xdr:rowOff>
    </xdr:from>
    <xdr:to>
      <xdr:col>85</xdr:col>
      <xdr:colOff>127000</xdr:colOff>
      <xdr:row>59</xdr:row>
      <xdr:rowOff>77750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309780"/>
          <a:ext cx="838200" cy="88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19556</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27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51480</xdr:rowOff>
    </xdr:from>
    <xdr:to>
      <xdr:col>81</xdr:col>
      <xdr:colOff>50800</xdr:colOff>
      <xdr:row>55</xdr:row>
      <xdr:rowOff>140805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309780"/>
          <a:ext cx="889000" cy="26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145813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7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140805</xdr:rowOff>
    </xdr:from>
    <xdr:to>
      <xdr:col>76</xdr:col>
      <xdr:colOff>114300</xdr:colOff>
      <xdr:row>57</xdr:row>
      <xdr:rowOff>76340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570555"/>
          <a:ext cx="889000" cy="27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80548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76340</xdr:rowOff>
    </xdr:from>
    <xdr:to>
      <xdr:col>71</xdr:col>
      <xdr:colOff>177800</xdr:colOff>
      <xdr:row>59</xdr:row>
      <xdr:rowOff>122993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48990"/>
          <a:ext cx="889000" cy="38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143971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104805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3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26950</xdr:rowOff>
    </xdr:from>
    <xdr:to>
      <xdr:col>85</xdr:col>
      <xdr:colOff>177800</xdr:colOff>
      <xdr:row>59</xdr:row>
      <xdr:rowOff>128550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101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113327</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1005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680</xdr:rowOff>
    </xdr:from>
    <xdr:to>
      <xdr:col>81</xdr:col>
      <xdr:colOff>101600</xdr:colOff>
      <xdr:row>54</xdr:row>
      <xdr:rowOff>102280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25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118807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03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90005</xdr:rowOff>
    </xdr:from>
    <xdr:to>
      <xdr:col>76</xdr:col>
      <xdr:colOff>165100</xdr:colOff>
      <xdr:row>56</xdr:row>
      <xdr:rowOff>20155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51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36682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29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25540</xdr:rowOff>
    </xdr:from>
    <xdr:to>
      <xdr:col>72</xdr:col>
      <xdr:colOff>38100</xdr:colOff>
      <xdr:row>57</xdr:row>
      <xdr:rowOff>127140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118267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9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72193</xdr:rowOff>
    </xdr:from>
    <xdr:to>
      <xdr:col>67</xdr:col>
      <xdr:colOff>101600</xdr:colOff>
      <xdr:row>60</xdr:row>
      <xdr:rowOff>2343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18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164920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28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84917</xdr:rowOff>
    </xdr:from>
    <xdr:to>
      <xdr:col>85</xdr:col>
      <xdr:colOff>127000</xdr:colOff>
      <xdr:row>79</xdr:row>
      <xdr:rowOff>86322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29467"/>
          <a:ext cx="8382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86322</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0872"/>
          <a:ext cx="889000" cy="1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87547</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32097"/>
          <a:ext cx="8890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87547</xdr:rowOff>
    </xdr:from>
    <xdr:to>
      <xdr:col>71</xdr:col>
      <xdr:colOff>177800</xdr:colOff>
      <xdr:row>79</xdr:row>
      <xdr:rowOff>88069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32097"/>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49472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34117</xdr:rowOff>
    </xdr:from>
    <xdr:to>
      <xdr:col>85</xdr:col>
      <xdr:colOff>177800</xdr:colOff>
      <xdr:row>79</xdr:row>
      <xdr:rowOff>135717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7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120494</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93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35522</xdr:rowOff>
    </xdr:from>
    <xdr:to>
      <xdr:col>81</xdr:col>
      <xdr:colOff>101600</xdr:colOff>
      <xdr:row>79</xdr:row>
      <xdr:rowOff>137122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128249</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72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36747</xdr:rowOff>
    </xdr:from>
    <xdr:to>
      <xdr:col>72</xdr:col>
      <xdr:colOff>38100</xdr:colOff>
      <xdr:row>79</xdr:row>
      <xdr:rowOff>138347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129474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7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37269</xdr:rowOff>
    </xdr:from>
    <xdr:to>
      <xdr:col>67</xdr:col>
      <xdr:colOff>101600</xdr:colOff>
      <xdr:row>79</xdr:row>
      <xdr:rowOff>138869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129996</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74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104521</xdr:rowOff>
    </xdr:from>
    <xdr:to>
      <xdr:col>85</xdr:col>
      <xdr:colOff>127000</xdr:colOff>
      <xdr:row>96</xdr:row>
      <xdr:rowOff>107023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63721"/>
          <a:ext cx="8382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131055</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075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107023</xdr:rowOff>
    </xdr:from>
    <xdr:to>
      <xdr:col>81</xdr:col>
      <xdr:colOff>50800</xdr:colOff>
      <xdr:row>96</xdr:row>
      <xdr:rowOff>120256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66223"/>
          <a:ext cx="889000" cy="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58247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0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117056</xdr:rowOff>
    </xdr:from>
    <xdr:to>
      <xdr:col>76</xdr:col>
      <xdr:colOff>114300</xdr:colOff>
      <xdr:row>96</xdr:row>
      <xdr:rowOff>120256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57625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34993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117056</xdr:rowOff>
    </xdr:from>
    <xdr:to>
      <xdr:col>71</xdr:col>
      <xdr:colOff>177800</xdr:colOff>
      <xdr:row>96</xdr:row>
      <xdr:rowOff>130493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76256"/>
          <a:ext cx="889000" cy="1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58996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86338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53721</xdr:rowOff>
    </xdr:from>
    <xdr:to>
      <xdr:col>85</xdr:col>
      <xdr:colOff>177800</xdr:colOff>
      <xdr:row>96</xdr:row>
      <xdr:rowOff>155321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32148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4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56223</xdr:rowOff>
    </xdr:from>
    <xdr:to>
      <xdr:col>81</xdr:col>
      <xdr:colOff>101600</xdr:colOff>
      <xdr:row>96</xdr:row>
      <xdr:rowOff>157823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148950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69456</xdr:rowOff>
    </xdr:from>
    <xdr:to>
      <xdr:col>76</xdr:col>
      <xdr:colOff>165100</xdr:colOff>
      <xdr:row>96</xdr:row>
      <xdr:rowOff>171056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2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162183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2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66256</xdr:rowOff>
    </xdr:from>
    <xdr:to>
      <xdr:col>72</xdr:col>
      <xdr:colOff>38100</xdr:colOff>
      <xdr:row>96</xdr:row>
      <xdr:rowOff>167856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2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158983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1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79693</xdr:rowOff>
    </xdr:from>
    <xdr:to>
      <xdr:col>67</xdr:col>
      <xdr:colOff>101600</xdr:colOff>
      <xdr:row>97</xdr:row>
      <xdr:rowOff>9843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3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目的別歳出決算分析表を見ますと、令和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年度は、土木費が類似団体平均を大きく上回っており、住民一人当たりコストが高い水準となっています。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歳出の大きいものとして、下水道事業会計負担金及び出資金、河川護岸改修工事費、河川護岸改修工事費等が挙げられます。一方で、総務費、農林水産業費、教育費、商工費、災害復旧費及び公債費は類似団体平均を下回っており、目的別歳出の状況には費目ごとに異なる傾向が見られます。また、民生費は類似団体平均とおおむね同水準であり、消防費及び衛生費についても類似団体平均を下回る水準となっています。</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今後は、各費目の推移を把握するとともに、必要な住民サービスの確保と財政負担のバランスに留意しながら、効率的な財政運営に努めていく必要があります。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実質収支比率等の経年分析を見ますと、財政調整基金残高は一定水準を維持しているものの、令和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年度は学校統合及び学校屋内運動場整備事業、令和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年度は中学校統廃合に係る通学路及び街路灯整備のため</a:t>
          </a:r>
          <a:r>
            <a:rPr kumimoji="1" lang="en-US" altLang="ja-JP" sz="1400">
              <a:latin typeface="ＭＳ ゴシック" pitchFamily="49" charset="-128"/>
              <a:ea typeface="ＭＳ ゴシック" pitchFamily="49" charset="-128"/>
            </a:rPr>
            <a:t>134</a:t>
          </a:r>
          <a:r>
            <a:rPr kumimoji="1" lang="ja-JP" altLang="en-US" sz="1400">
              <a:latin typeface="ＭＳ ゴシック" pitchFamily="49" charset="-128"/>
              <a:ea typeface="ＭＳ ゴシック" pitchFamily="49" charset="-128"/>
            </a:rPr>
            <a:t>百万円を基金から取り崩しており、年度間で増減が生じています。今後も、基金残高と実質収支のバランスに留意しながら、計画的な財政運営を進めていく必要があります。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赤字・黒字の構成分析を見ますと、各年度をとおして赤字はなく、連結実質赤字は生じていません。黒字額は、水道事業会計、下水道事業会計及び一般会計が主な構成となっており、年度間で増減はあるものの、全体として黒字を維持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今後も、各会計の収支状況を的確に把握し、連結ベースでの健全な財政運営を進めていく必要があります。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8624149</v>
      </c>
      <c r="BO4" s="358"/>
      <c r="BP4" s="358"/>
      <c r="BQ4" s="358"/>
      <c r="BR4" s="358"/>
      <c r="BS4" s="358"/>
      <c r="BT4" s="358"/>
      <c r="BU4" s="359"/>
      <c r="BV4" s="357">
        <v>9264910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8.1</v>
      </c>
      <c r="CU4" s="364"/>
      <c r="CV4" s="364"/>
      <c r="CW4" s="364"/>
      <c r="CX4" s="364"/>
      <c r="CY4" s="364"/>
      <c r="CZ4" s="364"/>
      <c r="DA4" s="365"/>
      <c r="DB4" s="363">
        <v>4.2</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8245428</v>
      </c>
      <c r="BO5" s="395"/>
      <c r="BP5" s="395"/>
      <c r="BQ5" s="395"/>
      <c r="BR5" s="395"/>
      <c r="BS5" s="395"/>
      <c r="BT5" s="395"/>
      <c r="BU5" s="396"/>
      <c r="BV5" s="394">
        <v>9072091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91.8</v>
      </c>
      <c r="CU5" s="392"/>
      <c r="CV5" s="392"/>
      <c r="CW5" s="392"/>
      <c r="CX5" s="392"/>
      <c r="CY5" s="392"/>
      <c r="CZ5" s="392"/>
      <c r="DA5" s="393"/>
      <c r="DB5" s="391">
        <v>93.5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378721</v>
      </c>
      <c r="BO6" s="395"/>
      <c r="BP6" s="395"/>
      <c r="BQ6" s="395"/>
      <c r="BR6" s="395"/>
      <c r="BS6" s="395"/>
      <c r="BT6" s="395"/>
      <c r="BU6" s="396"/>
      <c r="BV6" s="394">
        <v>192819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92.1</v>
      </c>
      <c r="CU6" s="432"/>
      <c r="CV6" s="432"/>
      <c r="CW6" s="432"/>
      <c r="CX6" s="432"/>
      <c r="CY6" s="432"/>
      <c r="CZ6" s="432"/>
      <c r="DA6" s="433"/>
      <c r="DB6" s="431">
        <v>93.7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16821</v>
      </c>
      <c r="BO7" s="395"/>
      <c r="BP7" s="395"/>
      <c r="BQ7" s="395"/>
      <c r="BR7" s="395"/>
      <c r="BS7" s="395"/>
      <c r="BT7" s="395"/>
      <c r="BU7" s="396"/>
      <c r="BV7" s="394">
        <v>11589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4472195</v>
      </c>
      <c r="CU7" s="395"/>
      <c r="CV7" s="395"/>
      <c r="CW7" s="395"/>
      <c r="CX7" s="395"/>
      <c r="CY7" s="395"/>
      <c r="CZ7" s="395"/>
      <c r="DA7" s="396"/>
      <c r="DB7" s="394">
        <v>4350747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361900</v>
      </c>
      <c r="BO8" s="395"/>
      <c r="BP8" s="395"/>
      <c r="BQ8" s="395"/>
      <c r="BR8" s="395"/>
      <c r="BS8" s="395"/>
      <c r="BT8" s="395"/>
      <c r="BU8" s="396"/>
      <c r="BV8" s="394">
        <v>181230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v>
      </c>
      <c r="CU8" s="435"/>
      <c r="CV8" s="435"/>
      <c r="CW8" s="435"/>
      <c r="CX8" s="435"/>
      <c r="CY8" s="435"/>
      <c r="CZ8" s="435"/>
      <c r="DA8" s="436"/>
      <c r="DB8" s="434">
        <v>0.51</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15372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180670</v>
      </c>
      <c r="BO9" s="395"/>
      <c r="BP9" s="395"/>
      <c r="BQ9" s="395"/>
      <c r="BR9" s="395"/>
      <c r="BS9" s="395"/>
      <c r="BT9" s="395"/>
      <c r="BU9" s="396"/>
      <c r="BV9" s="394">
        <v>3217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9</v>
      </c>
      <c r="CU9" s="392"/>
      <c r="CV9" s="392"/>
      <c r="CW9" s="392"/>
      <c r="CX9" s="392"/>
      <c r="CY9" s="392"/>
      <c r="CZ9" s="392"/>
      <c r="DA9" s="393"/>
      <c r="DB9" s="391">
        <v>9</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15889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123015</v>
      </c>
      <c r="BO10" s="395"/>
      <c r="BP10" s="395"/>
      <c r="BQ10" s="395"/>
      <c r="BR10" s="395"/>
      <c r="BS10" s="395"/>
      <c r="BT10" s="395"/>
      <c r="BU10" s="396"/>
      <c r="BV10" s="394">
        <v>195154</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15220</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222263</v>
      </c>
      <c r="BO12" s="395"/>
      <c r="BP12" s="395"/>
      <c r="BQ12" s="395"/>
      <c r="BR12" s="395"/>
      <c r="BS12" s="395"/>
      <c r="BT12" s="395"/>
      <c r="BU12" s="396"/>
      <c r="BV12" s="394">
        <v>134000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129</v>
      </c>
      <c r="N13" s="486"/>
      <c r="O13" s="486"/>
      <c r="P13" s="486"/>
      <c r="Q13" s="487"/>
      <c r="R13" s="478">
        <v>14435</v>
      </c>
      <c r="S13" s="479"/>
      <c r="T13" s="479"/>
      <c r="U13" s="479"/>
      <c r="V13" s="480"/>
      <c r="W13" s="410" t="s">
        <v>130</v>
      </c>
      <c r="X13" s="411"/>
      <c r="Y13" s="411"/>
      <c r="Z13" s="411"/>
      <c r="AA13" s="411"/>
      <c r="AB13" s="401"/>
      <c r="AC13" s="445">
        <v>391</v>
      </c>
      <c r="AD13" s="446"/>
      <c r="AE13" s="446"/>
      <c r="AF13" s="446"/>
      <c r="AG13" s="488"/>
      <c r="AH13" s="445">
        <v>393</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81422</v>
      </c>
      <c r="BO13" s="395"/>
      <c r="BP13" s="395"/>
      <c r="BQ13" s="395"/>
      <c r="BR13" s="395"/>
      <c r="BS13" s="395"/>
      <c r="BT13" s="395"/>
      <c r="BU13" s="396"/>
      <c r="BV13" s="394">
        <v>64371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6.5</v>
      </c>
      <c r="CU13" s="392"/>
      <c r="CV13" s="392"/>
      <c r="CW13" s="392"/>
      <c r="CX13" s="392"/>
      <c r="CY13" s="392"/>
      <c r="CZ13" s="392"/>
      <c r="DA13" s="393"/>
      <c r="DB13" s="391">
        <v>6.4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15456</v>
      </c>
      <c r="S14" s="479"/>
      <c r="T14" s="479"/>
      <c r="U14" s="479"/>
      <c r="V14" s="480"/>
      <c r="W14" s="384"/>
      <c r="X14" s="385"/>
      <c r="Y14" s="385"/>
      <c r="Z14" s="385"/>
      <c r="AA14" s="385"/>
      <c r="AB14" s="374"/>
      <c r="AC14" s="481">
        <v>5.3</v>
      </c>
      <c r="AD14" s="482"/>
      <c r="AE14" s="482"/>
      <c r="AF14" s="482"/>
      <c r="AG14" s="483"/>
      <c r="AH14" s="481">
        <v>5.5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37.9</v>
      </c>
      <c r="CU14" s="493"/>
      <c r="CV14" s="493"/>
      <c r="CW14" s="493"/>
      <c r="CX14" s="493"/>
      <c r="CY14" s="493"/>
      <c r="CZ14" s="493"/>
      <c r="DA14" s="494"/>
      <c r="DB14" s="492">
        <v>44.2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129</v>
      </c>
      <c r="N15" s="486"/>
      <c r="O15" s="486"/>
      <c r="P15" s="486"/>
      <c r="Q15" s="487"/>
      <c r="R15" s="478">
        <v>14699</v>
      </c>
      <c r="S15" s="479"/>
      <c r="T15" s="479"/>
      <c r="U15" s="479"/>
      <c r="V15" s="480"/>
      <c r="W15" s="410" t="s">
        <v>137</v>
      </c>
      <c r="X15" s="411"/>
      <c r="Y15" s="411"/>
      <c r="Z15" s="411"/>
      <c r="AA15" s="411"/>
      <c r="AB15" s="401"/>
      <c r="AC15" s="445">
        <v>2873</v>
      </c>
      <c r="AD15" s="446"/>
      <c r="AE15" s="446"/>
      <c r="AF15" s="446"/>
      <c r="AG15" s="488"/>
      <c r="AH15" s="445">
        <v>2787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1942882</v>
      </c>
      <c r="BO15" s="358"/>
      <c r="BP15" s="358"/>
      <c r="BQ15" s="358"/>
      <c r="BR15" s="358"/>
      <c r="BS15" s="358"/>
      <c r="BT15" s="358"/>
      <c r="BU15" s="359"/>
      <c r="BV15" s="357">
        <v>1924277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39.299999999999997</v>
      </c>
      <c r="AD16" s="482"/>
      <c r="AE16" s="482"/>
      <c r="AF16" s="482"/>
      <c r="AG16" s="483"/>
      <c r="AH16" s="481">
        <v>38.799999999999997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3956695</v>
      </c>
      <c r="BO16" s="395"/>
      <c r="BP16" s="395"/>
      <c r="BQ16" s="395"/>
      <c r="BR16" s="395"/>
      <c r="BS16" s="395"/>
      <c r="BT16" s="395"/>
      <c r="BU16" s="396"/>
      <c r="BV16" s="394">
        <v>3815884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4052</v>
      </c>
      <c r="AD17" s="446"/>
      <c r="AE17" s="446"/>
      <c r="AF17" s="446"/>
      <c r="AG17" s="488"/>
      <c r="AH17" s="445">
        <v>4007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2448587</v>
      </c>
      <c r="BO17" s="395"/>
      <c r="BP17" s="395"/>
      <c r="BQ17" s="395"/>
      <c r="BR17" s="395"/>
      <c r="BS17" s="395"/>
      <c r="BT17" s="395"/>
      <c r="BU17" s="396"/>
      <c r="BV17" s="394">
        <v>2426308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19.440000000000001</v>
      </c>
      <c r="M18" s="518"/>
      <c r="N18" s="518"/>
      <c r="O18" s="518"/>
      <c r="P18" s="518"/>
      <c r="Q18" s="518"/>
      <c r="R18" s="519"/>
      <c r="S18" s="519"/>
      <c r="T18" s="519"/>
      <c r="U18" s="519"/>
      <c r="V18" s="520"/>
      <c r="W18" s="412"/>
      <c r="X18" s="413"/>
      <c r="Y18" s="413"/>
      <c r="Z18" s="413"/>
      <c r="AA18" s="413"/>
      <c r="AB18" s="404"/>
      <c r="AC18" s="521">
        <v>55.4</v>
      </c>
      <c r="AD18" s="522"/>
      <c r="AE18" s="522"/>
      <c r="AF18" s="522"/>
      <c r="AG18" s="523"/>
      <c r="AH18" s="521">
        <v>55.8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4178128</v>
      </c>
      <c r="BO18" s="395"/>
      <c r="BP18" s="395"/>
      <c r="BQ18" s="395"/>
      <c r="BR18" s="395"/>
      <c r="BS18" s="395"/>
      <c r="BT18" s="395"/>
      <c r="BU18" s="396"/>
      <c r="BV18" s="394">
        <v>4074457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791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6020776</v>
      </c>
      <c r="BO19" s="395"/>
      <c r="BP19" s="395"/>
      <c r="BQ19" s="395"/>
      <c r="BR19" s="395"/>
      <c r="BS19" s="395"/>
      <c r="BT19" s="395"/>
      <c r="BU19" s="396"/>
      <c r="BV19" s="394">
        <v>6012012</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6434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7352771</v>
      </c>
      <c r="BO22" s="358"/>
      <c r="BP22" s="358"/>
      <c r="BQ22" s="358"/>
      <c r="BR22" s="358"/>
      <c r="BS22" s="358"/>
      <c r="BT22" s="358"/>
      <c r="BU22" s="359"/>
      <c r="BV22" s="357">
        <v>7385232</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6532914</v>
      </c>
      <c r="BO23" s="395"/>
      <c r="BP23" s="395"/>
      <c r="BQ23" s="395"/>
      <c r="BR23" s="395"/>
      <c r="BS23" s="395"/>
      <c r="BT23" s="395"/>
      <c r="BU23" s="396"/>
      <c r="BV23" s="394">
        <v>6516507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7500</v>
      </c>
      <c r="R24" s="446"/>
      <c r="S24" s="446"/>
      <c r="T24" s="446"/>
      <c r="U24" s="446"/>
      <c r="V24" s="488"/>
      <c r="W24" s="540"/>
      <c r="X24" s="541"/>
      <c r="Y24" s="542"/>
      <c r="Z24" s="444" t="s">
        <v>162</v>
      </c>
      <c r="AA24" s="424"/>
      <c r="AB24" s="424"/>
      <c r="AC24" s="424"/>
      <c r="AD24" s="424"/>
      <c r="AE24" s="424"/>
      <c r="AF24" s="424"/>
      <c r="AG24" s="425"/>
      <c r="AH24" s="445">
        <v>118</v>
      </c>
      <c r="AI24" s="446"/>
      <c r="AJ24" s="446"/>
      <c r="AK24" s="446"/>
      <c r="AL24" s="488"/>
      <c r="AM24" s="445">
        <v>368632</v>
      </c>
      <c r="AN24" s="446"/>
      <c r="AO24" s="446"/>
      <c r="AP24" s="446"/>
      <c r="AQ24" s="446"/>
      <c r="AR24" s="488"/>
      <c r="AS24" s="445">
        <v>3124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4896183</v>
      </c>
      <c r="BO24" s="395"/>
      <c r="BP24" s="395"/>
      <c r="BQ24" s="395"/>
      <c r="BR24" s="395"/>
      <c r="BS24" s="395"/>
      <c r="BT24" s="395"/>
      <c r="BU24" s="396"/>
      <c r="BV24" s="394">
        <v>4675382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5500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5322099</v>
      </c>
      <c r="BO25" s="358"/>
      <c r="BP25" s="358"/>
      <c r="BQ25" s="358"/>
      <c r="BR25" s="358"/>
      <c r="BS25" s="358"/>
      <c r="BT25" s="358"/>
      <c r="BU25" s="359"/>
      <c r="BV25" s="357">
        <v>5118592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5000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3340</v>
      </c>
      <c r="R27" s="446"/>
      <c r="S27" s="446"/>
      <c r="T27" s="446"/>
      <c r="U27" s="446"/>
      <c r="V27" s="488"/>
      <c r="W27" s="540"/>
      <c r="X27" s="541"/>
      <c r="Y27" s="542"/>
      <c r="Z27" s="444" t="s">
        <v>172</v>
      </c>
      <c r="AA27" s="424"/>
      <c r="AB27" s="424"/>
      <c r="AC27" s="424"/>
      <c r="AD27" s="424"/>
      <c r="AE27" s="424"/>
      <c r="AF27" s="424"/>
      <c r="AG27" s="425"/>
      <c r="AH27" s="445" t="s">
        <v>121</v>
      </c>
      <c r="AI27" s="446"/>
      <c r="AJ27" s="446"/>
      <c r="AK27" s="446"/>
      <c r="AL27" s="488"/>
      <c r="AM27" s="445" t="s">
        <v>121</v>
      </c>
      <c r="AN27" s="446"/>
      <c r="AO27" s="446"/>
      <c r="AP27" s="446"/>
      <c r="AQ27" s="446"/>
      <c r="AR27" s="488"/>
      <c r="AS27" s="445" t="s">
        <v>121</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t="s">
        <v>121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2760</v>
      </c>
      <c r="R28" s="446"/>
      <c r="S28" s="446"/>
      <c r="T28" s="446"/>
      <c r="U28" s="446"/>
      <c r="V28" s="488"/>
      <c r="W28" s="540"/>
      <c r="X28" s="541"/>
      <c r="Y28" s="542"/>
      <c r="Z28" s="444" t="s">
        <v>175</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1262537</v>
      </c>
      <c r="BO28" s="358"/>
      <c r="BP28" s="358"/>
      <c r="BQ28" s="358"/>
      <c r="BR28" s="358"/>
      <c r="BS28" s="358"/>
      <c r="BT28" s="358"/>
      <c r="BU28" s="359"/>
      <c r="BV28" s="357">
        <v>1241785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12</v>
      </c>
      <c r="M29" s="446"/>
      <c r="N29" s="446"/>
      <c r="O29" s="446"/>
      <c r="P29" s="488"/>
      <c r="Q29" s="445">
        <v>2510</v>
      </c>
      <c r="R29" s="446"/>
      <c r="S29" s="446"/>
      <c r="T29" s="446"/>
      <c r="U29" s="446"/>
      <c r="V29" s="488"/>
      <c r="W29" s="543"/>
      <c r="X29" s="544"/>
      <c r="Y29" s="545"/>
      <c r="Z29" s="444" t="s">
        <v>178</v>
      </c>
      <c r="AA29" s="424"/>
      <c r="AB29" s="424"/>
      <c r="AC29" s="424"/>
      <c r="AD29" s="424"/>
      <c r="AE29" s="424"/>
      <c r="AF29" s="424"/>
      <c r="AG29" s="425"/>
      <c r="AH29" s="445">
        <v>118</v>
      </c>
      <c r="AI29" s="446"/>
      <c r="AJ29" s="446"/>
      <c r="AK29" s="446"/>
      <c r="AL29" s="488"/>
      <c r="AM29" s="445">
        <v>368632</v>
      </c>
      <c r="AN29" s="446"/>
      <c r="AO29" s="446"/>
      <c r="AP29" s="446"/>
      <c r="AQ29" s="446"/>
      <c r="AR29" s="488"/>
      <c r="AS29" s="445">
        <v>3124</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83828</v>
      </c>
      <c r="BO29" s="395"/>
      <c r="BP29" s="395"/>
      <c r="BQ29" s="395"/>
      <c r="BR29" s="395"/>
      <c r="BS29" s="395"/>
      <c r="BT29" s="395"/>
      <c r="BU29" s="396"/>
      <c r="BV29" s="394">
        <v>83814</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94.8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125762</v>
      </c>
      <c r="BO30" s="514"/>
      <c r="BP30" s="514"/>
      <c r="BQ30" s="514"/>
      <c r="BR30" s="514"/>
      <c r="BS30" s="514"/>
      <c r="BT30" s="514"/>
      <c r="BU30" s="515"/>
      <c r="BV30" s="513">
        <v>130873</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有明広域行政事務組合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t="str">
        <f t="shared" ref="BW35:BW43" si="2">IF(BY35="","",BW34+1)</f>
        <v/>
      </c>
      <c r="BX35" s="584"/>
      <c r="BY35" s="585" t="str">
        <f>IF('各会計、関係団体の財政状況及び健全化判断比率'!B69="","",'各会計、関係団体の財政状況及び健全化判断比率'!B69)</f>
        <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nhsQ5tWx/YUN0UantxIJdzUb1C+flt2UHyp/mTCYB7BVl8wC38qv2gJBOeh1tDsAOARxgSfdxyeATZ2e3BJ7Gw==" saltValue="jgyKlCPJMbJj+ktEUyd4W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531</v>
      </c>
      <c r="D34" s="1136"/>
      <c r="E34" s="1137"/>
      <c r="F34" s="32">
        <v>1.82</v>
      </c>
      <c r="G34" s="33">
        <v>6.39</v>
      </c>
      <c r="H34" s="33">
        <v>4.1900000000000004</v>
      </c>
      <c r="I34" s="33">
        <v>4.16</v>
      </c>
      <c r="J34" s="34">
        <v>8.09</v>
      </c>
      <c r="K34" s="22"/>
      <c r="L34" s="22"/>
      <c r="M34" s="22"/>
      <c r="N34" s="22"/>
      <c r="O34" s="22"/>
      <c r="P34" s="22"/>
    </row>
    <row r="35" spans="1:16" ht="39" customHeight="1" x14ac:dyDescent="0.2">
      <c r="A35" s="22"/>
      <c r="B35" s="35"/>
      <c r="C35" s="1132" t="s">
        <v>532</v>
      </c>
      <c r="D35" s="1132"/>
      <c r="E35" s="1133"/>
      <c r="F35" s="36">
        <v>3.02</v>
      </c>
      <c r="G35" s="37">
        <v>3.36</v>
      </c>
      <c r="H35" s="37">
        <v>3.57</v>
      </c>
      <c r="I35" s="37">
        <v>9.58</v>
      </c>
      <c r="J35" s="38">
        <v>6.96</v>
      </c>
      <c r="K35" s="22"/>
      <c r="L35" s="22"/>
      <c r="M35" s="22"/>
      <c r="N35" s="22"/>
      <c r="O35" s="22"/>
      <c r="P35" s="22"/>
    </row>
    <row r="36" spans="1:16" ht="39" customHeight="1" x14ac:dyDescent="0.2">
      <c r="A36" s="22"/>
      <c r="B36" s="35"/>
      <c r="C36" s="1132" t="s">
        <v>533</v>
      </c>
      <c r="D36" s="1132"/>
      <c r="E36" s="1133"/>
      <c r="F36" s="36">
        <v>11.62</v>
      </c>
      <c r="G36" s="37">
        <v>10.18</v>
      </c>
      <c r="H36" s="37">
        <v>10.47</v>
      </c>
      <c r="I36" s="37">
        <v>4.33</v>
      </c>
      <c r="J36" s="38">
        <v>4.76</v>
      </c>
      <c r="K36" s="22"/>
      <c r="L36" s="22"/>
      <c r="M36" s="22"/>
      <c r="N36" s="22"/>
      <c r="O36" s="22"/>
      <c r="P36" s="22"/>
    </row>
    <row r="37" spans="1:16" ht="39" customHeight="1" x14ac:dyDescent="0.2">
      <c r="A37" s="22"/>
      <c r="B37" s="35"/>
      <c r="C37" s="1132" t="s">
        <v>534</v>
      </c>
      <c r="D37" s="1132"/>
      <c r="E37" s="1133"/>
      <c r="F37" s="36">
        <v>0.56999999999999995</v>
      </c>
      <c r="G37" s="37">
        <v>1.86</v>
      </c>
      <c r="H37" s="37">
        <v>2.15</v>
      </c>
      <c r="I37" s="37">
        <v>1.44</v>
      </c>
      <c r="J37" s="38">
        <v>1.28</v>
      </c>
      <c r="K37" s="22"/>
      <c r="L37" s="22"/>
      <c r="M37" s="22"/>
      <c r="N37" s="22"/>
      <c r="O37" s="22"/>
      <c r="P37" s="22"/>
    </row>
    <row r="38" spans="1:16" ht="39" customHeight="1" x14ac:dyDescent="0.2">
      <c r="A38" s="22"/>
      <c r="B38" s="35"/>
      <c r="C38" s="1132" t="s">
        <v>535</v>
      </c>
      <c r="D38" s="1132"/>
      <c r="E38" s="1133"/>
      <c r="F38" s="36">
        <v>0.84</v>
      </c>
      <c r="G38" s="37">
        <v>0.78</v>
      </c>
      <c r="H38" s="37">
        <v>0.23</v>
      </c>
      <c r="I38" s="37">
        <v>0.12</v>
      </c>
      <c r="J38" s="38">
        <v>0.22</v>
      </c>
      <c r="K38" s="22"/>
      <c r="L38" s="22"/>
      <c r="M38" s="22"/>
      <c r="N38" s="22"/>
      <c r="O38" s="22"/>
      <c r="P38" s="22"/>
    </row>
    <row r="39" spans="1:16" ht="39" customHeight="1" x14ac:dyDescent="0.2">
      <c r="A39" s="22"/>
      <c r="B39" s="35"/>
      <c r="C39" s="1132" t="s">
        <v>536</v>
      </c>
      <c r="D39" s="1132"/>
      <c r="E39" s="1133"/>
      <c r="F39" s="36">
        <v>0.01</v>
      </c>
      <c r="G39" s="37">
        <v>0.01</v>
      </c>
      <c r="H39" s="37">
        <v>0.01</v>
      </c>
      <c r="I39" s="37">
        <v>0.02</v>
      </c>
      <c r="J39" s="38">
        <v>0.01</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501</v>
      </c>
      <c r="G42" s="37" t="s">
        <v>501</v>
      </c>
      <c r="H42" s="37" t="s">
        <v>501</v>
      </c>
      <c r="I42" s="37" t="s">
        <v>501</v>
      </c>
      <c r="J42" s="38" t="s">
        <v>501</v>
      </c>
      <c r="K42" s="22"/>
      <c r="L42" s="22"/>
      <c r="M42" s="22"/>
      <c r="N42" s="22"/>
      <c r="O42" s="22"/>
      <c r="P42" s="22"/>
    </row>
    <row r="43" spans="1:16" ht="39" customHeight="1" thickBot="1" x14ac:dyDescent="0.25">
      <c r="A43" s="22"/>
      <c r="B43" s="40"/>
      <c r="C43" s="1134" t="s">
        <v>538</v>
      </c>
      <c r="D43" s="1134"/>
      <c r="E43" s="1135"/>
      <c r="F43" s="41" t="s">
        <v>501</v>
      </c>
      <c r="G43" s="42" t="s">
        <v>501</v>
      </c>
      <c r="H43" s="42" t="s">
        <v>501</v>
      </c>
      <c r="I43" s="42" t="s">
        <v>501</v>
      </c>
      <c r="J43" s="43" t="s">
        <v>501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8ssh2XYYyfU1LlZwW+kPDhPH2j+j7jBLJo0ZQEgZz4xMU6o2g+dyZ+koeuo6uhCGID7oWaOkW8w1wFUNYnmwA==" saltValue="gEqaAfyeVIebg2VAMaSo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536</v>
      </c>
      <c r="L45" s="58">
        <v>542</v>
      </c>
      <c r="M45" s="58">
        <v>535</v>
      </c>
      <c r="N45" s="58">
        <v>550</v>
      </c>
      <c r="O45" s="59">
        <v>544</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501</v>
      </c>
      <c r="L46" s="62" t="s">
        <v>501</v>
      </c>
      <c r="M46" s="62" t="s">
        <v>501</v>
      </c>
      <c r="N46" s="62" t="s">
        <v>501</v>
      </c>
      <c r="O46" s="63" t="s">
        <v>501</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501</v>
      </c>
      <c r="L47" s="62" t="s">
        <v>501</v>
      </c>
      <c r="M47" s="62" t="s">
        <v>501</v>
      </c>
      <c r="N47" s="62" t="s">
        <v>501</v>
      </c>
      <c r="O47" s="63" t="s">
        <v>501</v>
      </c>
      <c r="P47" s="46"/>
      <c r="Q47" s="46"/>
      <c r="R47" s="46"/>
      <c r="S47" s="46"/>
      <c r="T47" s="46"/>
      <c r="U47" s="46"/>
    </row>
    <row r="48" spans="1:21" ht="30.75" customHeight="1" x14ac:dyDescent="0.2">
      <c r="A48" s="46"/>
      <c r="B48" s="1140"/>
      <c r="C48" s="1141"/>
      <c r="D48" s="60"/>
      <c r="E48" s="1146" t="s">
        <v>13</v>
      </c>
      <c r="F48" s="1146"/>
      <c r="G48" s="1146"/>
      <c r="H48" s="1146"/>
      <c r="I48" s="1146"/>
      <c r="J48" s="1147"/>
      <c r="K48" s="61">
        <v>306</v>
      </c>
      <c r="L48" s="62">
        <v>286</v>
      </c>
      <c r="M48" s="62">
        <v>296</v>
      </c>
      <c r="N48" s="62">
        <v>306</v>
      </c>
      <c r="O48" s="63">
        <v>290</v>
      </c>
      <c r="P48" s="46"/>
      <c r="Q48" s="46"/>
      <c r="R48" s="46"/>
      <c r="S48" s="46"/>
      <c r="T48" s="46"/>
      <c r="U48" s="46"/>
    </row>
    <row r="49" spans="1:21" ht="30.75" customHeight="1" x14ac:dyDescent="0.2">
      <c r="A49" s="46"/>
      <c r="B49" s="1140"/>
      <c r="C49" s="1141"/>
      <c r="D49" s="60"/>
      <c r="E49" s="1146" t="s">
        <v>14</v>
      </c>
      <c r="F49" s="1146"/>
      <c r="G49" s="1146"/>
      <c r="H49" s="1146"/>
      <c r="I49" s="1146"/>
      <c r="J49" s="1147"/>
      <c r="K49" s="61">
        <v>166</v>
      </c>
      <c r="L49" s="62">
        <v>35</v>
      </c>
      <c r="M49" s="62">
        <v>41</v>
      </c>
      <c r="N49" s="62">
        <v>48</v>
      </c>
      <c r="O49" s="63">
        <v>43</v>
      </c>
      <c r="P49" s="46"/>
      <c r="Q49" s="46"/>
      <c r="R49" s="46"/>
      <c r="S49" s="46"/>
      <c r="T49" s="46"/>
      <c r="U49" s="46"/>
    </row>
    <row r="50" spans="1:21" ht="30.75" customHeight="1" x14ac:dyDescent="0.2">
      <c r="A50" s="46"/>
      <c r="B50" s="1140"/>
      <c r="C50" s="1141"/>
      <c r="D50" s="60"/>
      <c r="E50" s="1146" t="s">
        <v>15</v>
      </c>
      <c r="F50" s="1146"/>
      <c r="G50" s="1146"/>
      <c r="H50" s="1146"/>
      <c r="I50" s="1146"/>
      <c r="J50" s="1147"/>
      <c r="K50" s="61">
        <v>103</v>
      </c>
      <c r="L50" s="62">
        <v>101</v>
      </c>
      <c r="M50" s="62">
        <v>103</v>
      </c>
      <c r="N50" s="62">
        <v>118</v>
      </c>
      <c r="O50" s="63">
        <v>116</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0</v>
      </c>
      <c r="M51" s="62">
        <v>0</v>
      </c>
      <c r="N51" s="62">
        <v>0</v>
      </c>
      <c r="O51" s="63">
        <v>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839</v>
      </c>
      <c r="L52" s="62">
        <v>751</v>
      </c>
      <c r="M52" s="62">
        <v>739</v>
      </c>
      <c r="N52" s="62">
        <v>759</v>
      </c>
      <c r="O52" s="63">
        <v>768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272</v>
      </c>
      <c r="L53" s="67">
        <v>213</v>
      </c>
      <c r="M53" s="67">
        <v>236</v>
      </c>
      <c r="N53" s="67">
        <v>263</v>
      </c>
      <c r="O53" s="68">
        <v>225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qJplhuACP15AejfKheBZlaVrDFi6F1vAX5nGcrSqjGF4Q6AcvZrDXjvMXrbuw/zrpdKdvaZXJJYVnfHoAbMfA==" saltValue="OJ9TSXkP8AnbofHWhb93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5938</v>
      </c>
      <c r="J41" s="331">
        <v>6303</v>
      </c>
      <c r="K41" s="331">
        <v>6845</v>
      </c>
      <c r="L41" s="331">
        <v>7385</v>
      </c>
      <c r="M41" s="332">
        <v>7353</v>
      </c>
    </row>
    <row r="42" spans="2:13" ht="27.75" customHeight="1" x14ac:dyDescent="0.2">
      <c r="B42" s="1171"/>
      <c r="C42" s="1172"/>
      <c r="D42" s="104"/>
      <c r="E42" s="1177" t="s">
        <v>32</v>
      </c>
      <c r="F42" s="1177"/>
      <c r="G42" s="1177"/>
      <c r="H42" s="1178"/>
      <c r="I42" s="333">
        <v>4271</v>
      </c>
      <c r="J42" s="334">
        <v>4107</v>
      </c>
      <c r="K42" s="334">
        <v>3942</v>
      </c>
      <c r="L42" s="334">
        <v>3778</v>
      </c>
      <c r="M42" s="335">
        <v>3613</v>
      </c>
    </row>
    <row r="43" spans="2:13" ht="27.75" customHeight="1" x14ac:dyDescent="0.2">
      <c r="B43" s="1171"/>
      <c r="C43" s="1172"/>
      <c r="D43" s="104"/>
      <c r="E43" s="1177" t="s">
        <v>33</v>
      </c>
      <c r="F43" s="1177"/>
      <c r="G43" s="1177"/>
      <c r="H43" s="1178"/>
      <c r="I43" s="333">
        <v>2773</v>
      </c>
      <c r="J43" s="334">
        <v>2504</v>
      </c>
      <c r="K43" s="334">
        <v>2269</v>
      </c>
      <c r="L43" s="334">
        <v>2056</v>
      </c>
      <c r="M43" s="335">
        <v>1906</v>
      </c>
    </row>
    <row r="44" spans="2:13" ht="27.75" customHeight="1" x14ac:dyDescent="0.2">
      <c r="B44" s="1171"/>
      <c r="C44" s="1172"/>
      <c r="D44" s="104"/>
      <c r="E44" s="1177" t="s">
        <v>34</v>
      </c>
      <c r="F44" s="1177"/>
      <c r="G44" s="1177"/>
      <c r="H44" s="1178"/>
      <c r="I44" s="333">
        <v>776</v>
      </c>
      <c r="J44" s="334">
        <v>766</v>
      </c>
      <c r="K44" s="334">
        <v>733</v>
      </c>
      <c r="L44" s="334">
        <v>801</v>
      </c>
      <c r="M44" s="335">
        <v>851</v>
      </c>
    </row>
    <row r="45" spans="2:13" ht="27.75" customHeight="1" x14ac:dyDescent="0.2">
      <c r="B45" s="1171"/>
      <c r="C45" s="1172"/>
      <c r="D45" s="104"/>
      <c r="E45" s="1177" t="s">
        <v>35</v>
      </c>
      <c r="F45" s="1177"/>
      <c r="G45" s="1177"/>
      <c r="H45" s="1178"/>
      <c r="I45" s="333">
        <v>706</v>
      </c>
      <c r="J45" s="334">
        <v>536</v>
      </c>
      <c r="K45" s="334">
        <v>520</v>
      </c>
      <c r="L45" s="334">
        <v>557</v>
      </c>
      <c r="M45" s="335">
        <v>543</v>
      </c>
    </row>
    <row r="46" spans="2:13" ht="27.75" customHeight="1" x14ac:dyDescent="0.2">
      <c r="B46" s="1171"/>
      <c r="C46" s="1172"/>
      <c r="D46" s="105"/>
      <c r="E46" s="1177" t="s">
        <v>36</v>
      </c>
      <c r="F46" s="1177"/>
      <c r="G46" s="1177"/>
      <c r="H46" s="1178"/>
      <c r="I46" s="333" t="s">
        <v>501</v>
      </c>
      <c r="J46" s="334" t="s">
        <v>501</v>
      </c>
      <c r="K46" s="334" t="s">
        <v>501</v>
      </c>
      <c r="L46" s="334" t="s">
        <v>501</v>
      </c>
      <c r="M46" s="335" t="s">
        <v>501</v>
      </c>
    </row>
    <row r="47" spans="2:13" ht="27.75" customHeight="1" x14ac:dyDescent="0.2">
      <c r="B47" s="1171"/>
      <c r="C47" s="1172"/>
      <c r="D47" s="106"/>
      <c r="E47" s="1179" t="s">
        <v>37</v>
      </c>
      <c r="F47" s="1180"/>
      <c r="G47" s="1180"/>
      <c r="H47" s="1181"/>
      <c r="I47" s="333" t="s">
        <v>501</v>
      </c>
      <c r="J47" s="334" t="s">
        <v>501</v>
      </c>
      <c r="K47" s="334" t="s">
        <v>501</v>
      </c>
      <c r="L47" s="334" t="s">
        <v>501</v>
      </c>
      <c r="M47" s="335" t="s">
        <v>501</v>
      </c>
    </row>
    <row r="48" spans="2:13" ht="27.75" customHeight="1" x14ac:dyDescent="0.2">
      <c r="B48" s="1171"/>
      <c r="C48" s="1172"/>
      <c r="D48" s="104"/>
      <c r="E48" s="1177" t="s">
        <v>38</v>
      </c>
      <c r="F48" s="1177"/>
      <c r="G48" s="1177"/>
      <c r="H48" s="1178"/>
      <c r="I48" s="333" t="s">
        <v>501</v>
      </c>
      <c r="J48" s="334" t="s">
        <v>501</v>
      </c>
      <c r="K48" s="334" t="s">
        <v>501</v>
      </c>
      <c r="L48" s="334" t="s">
        <v>501</v>
      </c>
      <c r="M48" s="335" t="s">
        <v>501</v>
      </c>
    </row>
    <row r="49" spans="2:13" ht="27.75" customHeight="1" x14ac:dyDescent="0.2">
      <c r="B49" s="1173"/>
      <c r="C49" s="1174"/>
      <c r="D49" s="104"/>
      <c r="E49" s="1177" t="s">
        <v>39</v>
      </c>
      <c r="F49" s="1177"/>
      <c r="G49" s="1177"/>
      <c r="H49" s="1178"/>
      <c r="I49" s="333" t="s">
        <v>501</v>
      </c>
      <c r="J49" s="334" t="s">
        <v>501</v>
      </c>
      <c r="K49" s="334" t="s">
        <v>501</v>
      </c>
      <c r="L49" s="334" t="s">
        <v>501</v>
      </c>
      <c r="M49" s="335" t="s">
        <v>501</v>
      </c>
    </row>
    <row r="50" spans="2:13" ht="27.75" customHeight="1" x14ac:dyDescent="0.2">
      <c r="B50" s="1182" t="s">
        <v>40</v>
      </c>
      <c r="C50" s="1183"/>
      <c r="D50" s="107"/>
      <c r="E50" s="1177" t="s">
        <v>41</v>
      </c>
      <c r="F50" s="1177"/>
      <c r="G50" s="1177"/>
      <c r="H50" s="1178"/>
      <c r="I50" s="333">
        <v>1226</v>
      </c>
      <c r="J50" s="334">
        <v>1533</v>
      </c>
      <c r="K50" s="334">
        <v>1618</v>
      </c>
      <c r="L50" s="334">
        <v>1802</v>
      </c>
      <c r="M50" s="335">
        <v>1759</v>
      </c>
    </row>
    <row r="51" spans="2:13" ht="27.75" customHeight="1" x14ac:dyDescent="0.2">
      <c r="B51" s="1171"/>
      <c r="C51" s="1172"/>
      <c r="D51" s="104"/>
      <c r="E51" s="1177" t="s">
        <v>42</v>
      </c>
      <c r="F51" s="1177"/>
      <c r="G51" s="1177"/>
      <c r="H51" s="1178"/>
      <c r="I51" s="333">
        <v>4347</v>
      </c>
      <c r="J51" s="334">
        <v>4300</v>
      </c>
      <c r="K51" s="334">
        <v>4127</v>
      </c>
      <c r="L51" s="334">
        <v>3968</v>
      </c>
      <c r="M51" s="335">
        <v>3762</v>
      </c>
    </row>
    <row r="52" spans="2:13" ht="27.75" customHeight="1" x14ac:dyDescent="0.2">
      <c r="B52" s="1173"/>
      <c r="C52" s="1174"/>
      <c r="D52" s="104"/>
      <c r="E52" s="1177" t="s">
        <v>43</v>
      </c>
      <c r="F52" s="1177"/>
      <c r="G52" s="1177"/>
      <c r="H52" s="1178"/>
      <c r="I52" s="333">
        <v>7433</v>
      </c>
      <c r="J52" s="334">
        <v>7291</v>
      </c>
      <c r="K52" s="334">
        <v>7274</v>
      </c>
      <c r="L52" s="334">
        <v>7160</v>
      </c>
      <c r="M52" s="335">
        <v>7292</v>
      </c>
    </row>
    <row r="53" spans="2:13" ht="27.75" customHeight="1" thickBot="1" x14ac:dyDescent="0.25">
      <c r="B53" s="1184" t="s">
        <v>19</v>
      </c>
      <c r="C53" s="1185"/>
      <c r="D53" s="108"/>
      <c r="E53" s="1186" t="s">
        <v>44</v>
      </c>
      <c r="F53" s="1186"/>
      <c r="G53" s="1186"/>
      <c r="H53" s="1187"/>
      <c r="I53" s="336">
        <v>1459</v>
      </c>
      <c r="J53" s="337">
        <v>1093</v>
      </c>
      <c r="K53" s="337">
        <v>1291</v>
      </c>
      <c r="L53" s="337">
        <v>1646</v>
      </c>
      <c r="M53" s="338">
        <v>1452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cBadvfG2ncS+omOtWKDdAA8SaYW0ZG43AvRr/YKoM5G80Sot84oU3khkoWwretZSphaw2w3phuwq8xw8uNZaqA==" saltValue="jYj3XmwtC4v0zS9lX2tF8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1081</v>
      </c>
      <c r="G55" s="339">
        <v>1242</v>
      </c>
      <c r="H55" s="340">
        <v>1263</v>
      </c>
    </row>
    <row r="56" spans="2:8" ht="52.5" customHeight="1" x14ac:dyDescent="0.2">
      <c r="B56" s="120"/>
      <c r="C56" s="1198" t="s">
        <v>47</v>
      </c>
      <c r="D56" s="1198"/>
      <c r="E56" s="1199"/>
      <c r="F56" s="341">
        <v>54</v>
      </c>
      <c r="G56" s="341">
        <v>84</v>
      </c>
      <c r="H56" s="342">
        <v>84</v>
      </c>
    </row>
    <row r="57" spans="2:8" ht="53.25" customHeight="1" x14ac:dyDescent="0.2">
      <c r="B57" s="120"/>
      <c r="C57" s="1200" t="s">
        <v>48</v>
      </c>
      <c r="D57" s="1200"/>
      <c r="E57" s="1201"/>
      <c r="F57" s="343">
        <v>135</v>
      </c>
      <c r="G57" s="343">
        <v>131</v>
      </c>
      <c r="H57" s="344">
        <v>126</v>
      </c>
    </row>
    <row r="58" spans="2:8" ht="45.75" customHeight="1" x14ac:dyDescent="0.2">
      <c r="B58" s="121"/>
      <c r="C58" s="1188" t="s">
        <v>547</v>
      </c>
      <c r="D58" s="1189"/>
      <c r="E58" s="1190"/>
      <c r="F58" s="345">
        <v>27</v>
      </c>
      <c r="G58" s="345">
        <v>41</v>
      </c>
      <c r="H58" s="346">
        <v>44</v>
      </c>
    </row>
    <row r="59" spans="2:8" ht="45.75" customHeight="1" x14ac:dyDescent="0.2">
      <c r="B59" s="121"/>
      <c r="C59" s="1188" t="s">
        <v>548</v>
      </c>
      <c r="D59" s="1189"/>
      <c r="E59" s="1190"/>
      <c r="F59" s="345">
        <v>47</v>
      </c>
      <c r="G59" s="345">
        <v>47</v>
      </c>
      <c r="H59" s="346">
        <v>43</v>
      </c>
    </row>
    <row r="60" spans="2:8" ht="45.75" customHeight="1" x14ac:dyDescent="0.2">
      <c r="B60" s="121"/>
      <c r="C60" s="1188" t="s">
        <v>549</v>
      </c>
      <c r="D60" s="1189"/>
      <c r="E60" s="1190"/>
      <c r="F60" s="345">
        <v>40</v>
      </c>
      <c r="G60" s="345">
        <v>33</v>
      </c>
      <c r="H60" s="346">
        <v>27</v>
      </c>
    </row>
    <row r="61" spans="2:8" ht="45.75" customHeight="1" x14ac:dyDescent="0.2">
      <c r="B61" s="121"/>
      <c r="C61" s="1188" t="s">
        <v>550</v>
      </c>
      <c r="D61" s="1189"/>
      <c r="E61" s="1190"/>
      <c r="F61" s="345">
        <v>8</v>
      </c>
      <c r="G61" s="345">
        <v>8</v>
      </c>
      <c r="H61" s="346">
        <v>8</v>
      </c>
    </row>
    <row r="62" spans="2:8" ht="45.75" customHeight="1" thickBot="1" x14ac:dyDescent="0.25">
      <c r="B62" s="122"/>
      <c r="C62" s="1191" t="s">
        <v>551</v>
      </c>
      <c r="D62" s="1192"/>
      <c r="E62" s="1193"/>
      <c r="F62" s="347">
        <v>2</v>
      </c>
      <c r="G62" s="347">
        <v>2</v>
      </c>
      <c r="H62" s="348">
        <v>2</v>
      </c>
    </row>
    <row r="63" spans="2:8" ht="52.5" customHeight="1" thickBot="1" x14ac:dyDescent="0.25">
      <c r="B63" s="123"/>
      <c r="C63" s="1194" t="s">
        <v>49</v>
      </c>
      <c r="D63" s="1194"/>
      <c r="E63" s="1195"/>
      <c r="F63" s="349">
        <v>1270</v>
      </c>
      <c r="G63" s="349">
        <v>1456</v>
      </c>
      <c r="H63" s="350">
        <v>1472</v>
      </c>
    </row>
    <row r="64" spans="2:8" ht="13.2" x14ac:dyDescent="0.2"/>
  </sheetData>
  <sheetProtection algorithmName="SHA-512" hashValue="DqD38tXm+iGgAzQjz6xzTfa1ykyp+okr1Drq8lpyIIlxg+s7FRokH6CrExO8SiAvMZDY0ahQ7mvzrLWTobPeAw==" saltValue="6mSCxkULM02TXnzy+bSq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90374</v>
      </c>
      <c r="E3" s="142"/>
      <c r="F3" s="143">
        <v>84459</v>
      </c>
      <c r="G3" s="144"/>
      <c r="H3" s="145"/>
    </row>
    <row r="4" spans="1:8" x14ac:dyDescent="0.2">
      <c r="A4" s="146"/>
      <c r="B4" s="147"/>
      <c r="C4" s="148"/>
      <c r="D4" s="149">
        <v>20250</v>
      </c>
      <c r="E4" s="150"/>
      <c r="F4" s="151">
        <v>47314</v>
      </c>
      <c r="G4" s="152"/>
      <c r="H4" s="153"/>
    </row>
    <row r="5" spans="1:8" x14ac:dyDescent="0.2">
      <c r="A5" s="134" t="s">
        <v>519</v>
      </c>
      <c r="B5" s="139"/>
      <c r="C5" s="140"/>
      <c r="D5" s="141">
        <v>86394</v>
      </c>
      <c r="E5" s="142"/>
      <c r="F5" s="143">
        <v>74568</v>
      </c>
      <c r="G5" s="144"/>
      <c r="H5" s="145"/>
    </row>
    <row r="6" spans="1:8" x14ac:dyDescent="0.2">
      <c r="A6" s="146"/>
      <c r="B6" s="147"/>
      <c r="C6" s="148"/>
      <c r="D6" s="149">
        <v>32440</v>
      </c>
      <c r="E6" s="150"/>
      <c r="F6" s="151">
        <v>42558</v>
      </c>
      <c r="G6" s="152"/>
      <c r="H6" s="153"/>
    </row>
    <row r="7" spans="1:8" x14ac:dyDescent="0.2">
      <c r="A7" s="134" t="s">
        <v>520</v>
      </c>
      <c r="B7" s="139"/>
      <c r="C7" s="140"/>
      <c r="D7" s="141">
        <v>99892</v>
      </c>
      <c r="E7" s="142"/>
      <c r="F7" s="143">
        <v>73693</v>
      </c>
      <c r="G7" s="144"/>
      <c r="H7" s="145"/>
    </row>
    <row r="8" spans="1:8" x14ac:dyDescent="0.2">
      <c r="A8" s="146"/>
      <c r="B8" s="147"/>
      <c r="C8" s="148"/>
      <c r="D8" s="149">
        <v>57657</v>
      </c>
      <c r="E8" s="150"/>
      <c r="F8" s="151">
        <v>44203</v>
      </c>
      <c r="G8" s="152"/>
      <c r="H8" s="153"/>
    </row>
    <row r="9" spans="1:8" x14ac:dyDescent="0.2">
      <c r="A9" s="134" t="s">
        <v>521</v>
      </c>
      <c r="B9" s="139"/>
      <c r="C9" s="140"/>
      <c r="D9" s="141">
        <v>122464</v>
      </c>
      <c r="E9" s="142"/>
      <c r="F9" s="143">
        <v>79401</v>
      </c>
      <c r="G9" s="144"/>
      <c r="H9" s="145"/>
    </row>
    <row r="10" spans="1:8" x14ac:dyDescent="0.2">
      <c r="A10" s="146"/>
      <c r="B10" s="147"/>
      <c r="C10" s="148"/>
      <c r="D10" s="149">
        <v>26571</v>
      </c>
      <c r="E10" s="150"/>
      <c r="F10" s="151">
        <v>49347</v>
      </c>
      <c r="G10" s="152"/>
      <c r="H10" s="153"/>
    </row>
    <row r="11" spans="1:8" x14ac:dyDescent="0.2">
      <c r="A11" s="134" t="s">
        <v>522</v>
      </c>
      <c r="B11" s="139"/>
      <c r="C11" s="140"/>
      <c r="D11" s="141">
        <v>66861</v>
      </c>
      <c r="E11" s="142"/>
      <c r="F11" s="143">
        <v>87379</v>
      </c>
      <c r="G11" s="144"/>
      <c r="H11" s="145"/>
    </row>
    <row r="12" spans="1:8" x14ac:dyDescent="0.2">
      <c r="A12" s="146"/>
      <c r="B12" s="147"/>
      <c r="C12" s="154"/>
      <c r="D12" s="149">
        <v>19842</v>
      </c>
      <c r="E12" s="150"/>
      <c r="F12" s="151">
        <v>55855</v>
      </c>
      <c r="G12" s="152"/>
      <c r="H12" s="153"/>
    </row>
    <row r="13" spans="1:8" x14ac:dyDescent="0.2">
      <c r="A13" s="134"/>
      <c r="B13" s="139"/>
      <c r="C13" s="140"/>
      <c r="D13" s="141">
        <v>93197</v>
      </c>
      <c r="E13" s="142"/>
      <c r="F13" s="143">
        <v>79900</v>
      </c>
      <c r="G13" s="155"/>
      <c r="H13" s="145"/>
    </row>
    <row r="14" spans="1:8" x14ac:dyDescent="0.2">
      <c r="A14" s="146"/>
      <c r="B14" s="147"/>
      <c r="C14" s="148"/>
      <c r="D14" s="149">
        <v>31352</v>
      </c>
      <c r="E14" s="150"/>
      <c r="F14" s="151">
        <v>47855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1.83</v>
      </c>
      <c r="C19" s="156">
        <f>ROUND(VALUE(SUBSTITUTE(実質収支比率等に係る経年分析!G$48,"▲","-")),2)</f>
        <v>6.39</v>
      </c>
      <c r="D19" s="156">
        <f>ROUND(VALUE(SUBSTITUTE(実質収支比率等に係る経年分析!H$48,"▲","-")),2)</f>
        <v>4.1900000000000004</v>
      </c>
      <c r="E19" s="156">
        <f>ROUND(VALUE(SUBSTITUTE(実質収支比率等に係る経年分析!I$48,"▲","-")),2)</f>
        <v>4.17</v>
      </c>
      <c r="F19" s="156">
        <f>ROUND(VALUE(SUBSTITUTE(実質収支比率等に係る経年分析!J$48,"▲","-")),2)</f>
        <v>8.09</v>
      </c>
    </row>
    <row r="20" spans="1:11" x14ac:dyDescent="0.2">
      <c r="A20" s="156" t="s">
        <v>53</v>
      </c>
      <c r="B20" s="156">
        <f>ROUND(VALUE(SUBSTITUTE(実質収支比率等に係る経年分析!F$47,"▲","-")),2)</f>
        <v>18.03</v>
      </c>
      <c r="C20" s="156">
        <f>ROUND(VALUE(SUBSTITUTE(実質収支比率等に係る経年分析!G$47,"▲","-")),2)</f>
        <v>23.73</v>
      </c>
      <c r="D20" s="156">
        <f>ROUND(VALUE(SUBSTITUTE(実質収支比率等に係る経年分析!H$47,"▲","-")),2)</f>
        <v>25.44</v>
      </c>
      <c r="E20" s="156">
        <f>ROUND(VALUE(SUBSTITUTE(実質収支比率等に係る経年分析!I$47,"▲","-")),2)</f>
        <v>28.54</v>
      </c>
      <c r="F20" s="156">
        <f>ROUND(VALUE(SUBSTITUTE(実質収支比率等に係る経年分析!J$47,"▲","-")),2)</f>
        <v>28.23</v>
      </c>
    </row>
    <row r="21" spans="1:11" x14ac:dyDescent="0.2">
      <c r="A21" s="156" t="s">
        <v>54</v>
      </c>
      <c r="B21" s="156">
        <f>IF(ISNUMBER(VALUE(SUBSTITUTE(実質収支比率等に係る経年分析!F$49,"▲","-"))),ROUND(VALUE(SUBSTITUTE(実質収支比率等に係る経年分析!F$49,"▲","-")),2),NA())</f>
        <v>3.6</v>
      </c>
      <c r="C21" s="156">
        <f>IF(ISNUMBER(VALUE(SUBSTITUTE(実質収支比率等に係る経年分析!G$49,"▲","-"))),ROUND(VALUE(SUBSTITUTE(実質収支比率等に係る経年分析!G$49,"▲","-")),2),NA())</f>
        <v>9.93</v>
      </c>
      <c r="D21" s="156">
        <f>IF(ISNUMBER(VALUE(SUBSTITUTE(実質収支比率等に係る経年分析!H$49,"▲","-"))),ROUND(VALUE(SUBSTITUTE(実質収支比率等に係る経年分析!H$49,"▲","-")),2),NA())</f>
        <v>-4.6500000000000004</v>
      </c>
      <c r="E21" s="156">
        <f>IF(ISNUMBER(VALUE(SUBSTITUTE(実質収支比率等に係る経年分析!I$49,"▲","-"))),ROUND(VALUE(SUBSTITUTE(実質収支比率等に係る経年分析!I$49,"▲","-")),2),NA())</f>
        <v>1.48</v>
      </c>
      <c r="F21" s="156">
        <f>IF(ISNUMBER(VALUE(SUBSTITUTE(実質収支比率等に係る経年分析!J$49,"▲","-"))),ROUND(VALUE(SUBSTITUTE(実質収支比率等に係る経年分析!J$49,"▲","-")),2),NA())</f>
        <v>1.82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0.22</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0.56999999999999995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1.86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2.15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1.28</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11.62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10.18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10.47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4.33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4.76</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3.02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3.36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3.57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9.58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6.96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1.82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6.39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4.1900000000000004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4.16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8.09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839</v>
      </c>
      <c r="E42" s="158"/>
      <c r="F42" s="158"/>
      <c r="G42" s="158">
        <f>'実質公債費比率（分子）の構造'!L$52</f>
        <v>751</v>
      </c>
      <c r="H42" s="158"/>
      <c r="I42" s="158"/>
      <c r="J42" s="158">
        <f>'実質公債費比率（分子）の構造'!M$52</f>
        <v>739</v>
      </c>
      <c r="K42" s="158"/>
      <c r="L42" s="158"/>
      <c r="M42" s="158">
        <f>'実質公債費比率（分子）の構造'!N$52</f>
        <v>759</v>
      </c>
      <c r="N42" s="158"/>
      <c r="O42" s="158"/>
      <c r="P42" s="158">
        <f>'実質公債費比率（分子）の構造'!O$52</f>
        <v>768</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2">
      <c r="A44" s="158" t="s">
        <v>62</v>
      </c>
      <c r="B44" s="158">
        <f>'実質公債費比率（分子）の構造'!K$50</f>
        <v>103</v>
      </c>
      <c r="C44" s="158"/>
      <c r="D44" s="158"/>
      <c r="E44" s="158">
        <f>'実質公債費比率（分子）の構造'!L$50</f>
        <v>101</v>
      </c>
      <c r="F44" s="158"/>
      <c r="G44" s="158"/>
      <c r="H44" s="158">
        <f>'実質公債費比率（分子）の構造'!M$50</f>
        <v>103</v>
      </c>
      <c r="I44" s="158"/>
      <c r="J44" s="158"/>
      <c r="K44" s="158">
        <f>'実質公債費比率（分子）の構造'!N$50</f>
        <v>118</v>
      </c>
      <c r="L44" s="158"/>
      <c r="M44" s="158"/>
      <c r="N44" s="158">
        <f>'実質公債費比率（分子）の構造'!O$50</f>
        <v>116</v>
      </c>
      <c r="O44" s="158"/>
      <c r="P44" s="158"/>
    </row>
    <row r="45" spans="1:16" x14ac:dyDescent="0.2">
      <c r="A45" s="158" t="s">
        <v>63</v>
      </c>
      <c r="B45" s="158">
        <f>'実質公債費比率（分子）の構造'!K$49</f>
        <v>166</v>
      </c>
      <c r="C45" s="158"/>
      <c r="D45" s="158"/>
      <c r="E45" s="158">
        <f>'実質公債費比率（分子）の構造'!L$49</f>
        <v>35</v>
      </c>
      <c r="F45" s="158"/>
      <c r="G45" s="158"/>
      <c r="H45" s="158">
        <f>'実質公債費比率（分子）の構造'!M$49</f>
        <v>41</v>
      </c>
      <c r="I45" s="158"/>
      <c r="J45" s="158"/>
      <c r="K45" s="158">
        <f>'実質公債費比率（分子）の構造'!N$49</f>
        <v>48</v>
      </c>
      <c r="L45" s="158"/>
      <c r="M45" s="158"/>
      <c r="N45" s="158">
        <f>'実質公債費比率（分子）の構造'!O$49</f>
        <v>43</v>
      </c>
      <c r="O45" s="158"/>
      <c r="P45" s="158"/>
    </row>
    <row r="46" spans="1:16" x14ac:dyDescent="0.2">
      <c r="A46" s="158" t="s">
        <v>64</v>
      </c>
      <c r="B46" s="158">
        <f>'実質公債費比率（分子）の構造'!K$48</f>
        <v>306</v>
      </c>
      <c r="C46" s="158"/>
      <c r="D46" s="158"/>
      <c r="E46" s="158">
        <f>'実質公債費比率（分子）の構造'!L$48</f>
        <v>286</v>
      </c>
      <c r="F46" s="158"/>
      <c r="G46" s="158"/>
      <c r="H46" s="158">
        <f>'実質公債費比率（分子）の構造'!M$48</f>
        <v>296</v>
      </c>
      <c r="I46" s="158"/>
      <c r="J46" s="158"/>
      <c r="K46" s="158">
        <f>'実質公債費比率（分子）の構造'!N$48</f>
        <v>306</v>
      </c>
      <c r="L46" s="158"/>
      <c r="M46" s="158"/>
      <c r="N46" s="158">
        <f>'実質公債費比率（分子）の構造'!O$48</f>
        <v>290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536</v>
      </c>
      <c r="C49" s="158"/>
      <c r="D49" s="158"/>
      <c r="E49" s="158">
        <f>'実質公債費比率（分子）の構造'!L$45</f>
        <v>542</v>
      </c>
      <c r="F49" s="158"/>
      <c r="G49" s="158"/>
      <c r="H49" s="158">
        <f>'実質公債費比率（分子）の構造'!M$45</f>
        <v>535</v>
      </c>
      <c r="I49" s="158"/>
      <c r="J49" s="158"/>
      <c r="K49" s="158">
        <f>'実質公債費比率（分子）の構造'!N$45</f>
        <v>550</v>
      </c>
      <c r="L49" s="158"/>
      <c r="M49" s="158"/>
      <c r="N49" s="158">
        <f>'実質公債費比率（分子）の構造'!O$45</f>
        <v>544</v>
      </c>
      <c r="O49" s="158"/>
      <c r="P49" s="158"/>
    </row>
    <row r="50" spans="1:16" x14ac:dyDescent="0.2">
      <c r="A50" s="158" t="s">
        <v>67</v>
      </c>
      <c r="B50" s="158" t="e">
        <f>NA()</f>
        <v>#N/A</v>
      </c>
      <c r="C50" s="158">
        <f>IF(ISNUMBER('実質公債費比率（分子）の構造'!K$53),'実質公債費比率（分子）の構造'!K$53,NA())</f>
        <v>272</v>
      </c>
      <c r="D50" s="158" t="e">
        <f>NA()</f>
        <v>#N/A</v>
      </c>
      <c r="E50" s="158" t="e">
        <f>NA()</f>
        <v>#N/A</v>
      </c>
      <c r="F50" s="158">
        <f>IF(ISNUMBER('実質公債費比率（分子）の構造'!L$53),'実質公債費比率（分子）の構造'!L$53,NA())</f>
        <v>213</v>
      </c>
      <c r="G50" s="158" t="e">
        <f>NA()</f>
        <v>#N/A</v>
      </c>
      <c r="H50" s="158" t="e">
        <f>NA()</f>
        <v>#N/A</v>
      </c>
      <c r="I50" s="158">
        <f>IF(ISNUMBER('実質公債費比率（分子）の構造'!M$53),'実質公債費比率（分子）の構造'!M$53,NA())</f>
        <v>236</v>
      </c>
      <c r="J50" s="158" t="e">
        <f>NA()</f>
        <v>#N/A</v>
      </c>
      <c r="K50" s="158" t="e">
        <f>NA()</f>
        <v>#N/A</v>
      </c>
      <c r="L50" s="158">
        <f>IF(ISNUMBER('実質公債費比率（分子）の構造'!N$53),'実質公債費比率（分子）の構造'!N$53,NA())</f>
        <v>263</v>
      </c>
      <c r="M50" s="158" t="e">
        <f>NA()</f>
        <v>#N/A</v>
      </c>
      <c r="N50" s="158" t="e">
        <f>NA()</f>
        <v>#N/A</v>
      </c>
      <c r="O50" s="158">
        <f>IF(ISNUMBER('実質公債費比率（分子）の構造'!O$53),'実質公債費比率（分子）の構造'!O$53,NA())</f>
        <v>225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7433</v>
      </c>
      <c r="E56" s="157"/>
      <c r="F56" s="157"/>
      <c r="G56" s="157">
        <f>'将来負担比率（分子）の構造'!J$52</f>
        <v>7291</v>
      </c>
      <c r="H56" s="157"/>
      <c r="I56" s="157"/>
      <c r="J56" s="157">
        <f>'将来負担比率（分子）の構造'!K$52</f>
        <v>7274</v>
      </c>
      <c r="K56" s="157"/>
      <c r="L56" s="157"/>
      <c r="M56" s="157">
        <f>'将来負担比率（分子）の構造'!L$52</f>
        <v>7160</v>
      </c>
      <c r="N56" s="157"/>
      <c r="O56" s="157"/>
      <c r="P56" s="157">
        <f>'将来負担比率（分子）の構造'!M$52</f>
        <v>7292</v>
      </c>
    </row>
    <row r="57" spans="1:16" x14ac:dyDescent="0.2">
      <c r="A57" s="157" t="s">
        <v>42</v>
      </c>
      <c r="B57" s="157"/>
      <c r="C57" s="157"/>
      <c r="D57" s="157">
        <f>'将来負担比率（分子）の構造'!I$51</f>
        <v>4347</v>
      </c>
      <c r="E57" s="157"/>
      <c r="F57" s="157"/>
      <c r="G57" s="157">
        <f>'将来負担比率（分子）の構造'!J$51</f>
        <v>4300</v>
      </c>
      <c r="H57" s="157"/>
      <c r="I57" s="157"/>
      <c r="J57" s="157">
        <f>'将来負担比率（分子）の構造'!K$51</f>
        <v>4127</v>
      </c>
      <c r="K57" s="157"/>
      <c r="L57" s="157"/>
      <c r="M57" s="157">
        <f>'将来負担比率（分子）の構造'!L$51</f>
        <v>3968</v>
      </c>
      <c r="N57" s="157"/>
      <c r="O57" s="157"/>
      <c r="P57" s="157">
        <f>'将来負担比率（分子）の構造'!M$51</f>
        <v>3762</v>
      </c>
    </row>
    <row r="58" spans="1:16" x14ac:dyDescent="0.2">
      <c r="A58" s="157" t="s">
        <v>41</v>
      </c>
      <c r="B58" s="157"/>
      <c r="C58" s="157"/>
      <c r="D58" s="157">
        <f>'将来負担比率（分子）の構造'!I$50</f>
        <v>1226</v>
      </c>
      <c r="E58" s="157"/>
      <c r="F58" s="157"/>
      <c r="G58" s="157">
        <f>'将来負担比率（分子）の構造'!J$50</f>
        <v>1533</v>
      </c>
      <c r="H58" s="157"/>
      <c r="I58" s="157"/>
      <c r="J58" s="157">
        <f>'将来負担比率（分子）の構造'!K$50</f>
        <v>1618</v>
      </c>
      <c r="K58" s="157"/>
      <c r="L58" s="157"/>
      <c r="M58" s="157">
        <f>'将来負担比率（分子）の構造'!L$50</f>
        <v>1802</v>
      </c>
      <c r="N58" s="157"/>
      <c r="O58" s="157"/>
      <c r="P58" s="157">
        <f>'将来負担比率（分子）の構造'!M$50</f>
        <v>1759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706</v>
      </c>
      <c r="C62" s="157"/>
      <c r="D62" s="157"/>
      <c r="E62" s="157">
        <f>'将来負担比率（分子）の構造'!J$45</f>
        <v>536</v>
      </c>
      <c r="F62" s="157"/>
      <c r="G62" s="157"/>
      <c r="H62" s="157">
        <f>'将来負担比率（分子）の構造'!K$45</f>
        <v>520</v>
      </c>
      <c r="I62" s="157"/>
      <c r="J62" s="157"/>
      <c r="K62" s="157">
        <f>'将来負担比率（分子）の構造'!L$45</f>
        <v>557</v>
      </c>
      <c r="L62" s="157"/>
      <c r="M62" s="157"/>
      <c r="N62" s="157">
        <f>'将来負担比率（分子）の構造'!M$45</f>
        <v>543</v>
      </c>
      <c r="O62" s="157"/>
      <c r="P62" s="157"/>
    </row>
    <row r="63" spans="1:16" x14ac:dyDescent="0.2">
      <c r="A63" s="157" t="s">
        <v>34</v>
      </c>
      <c r="B63" s="157">
        <f>'将来負担比率（分子）の構造'!I$44</f>
        <v>776</v>
      </c>
      <c r="C63" s="157"/>
      <c r="D63" s="157"/>
      <c r="E63" s="157">
        <f>'将来負担比率（分子）の構造'!J$44</f>
        <v>766</v>
      </c>
      <c r="F63" s="157"/>
      <c r="G63" s="157"/>
      <c r="H63" s="157">
        <f>'将来負担比率（分子）の構造'!K$44</f>
        <v>733</v>
      </c>
      <c r="I63" s="157"/>
      <c r="J63" s="157"/>
      <c r="K63" s="157">
        <f>'将来負担比率（分子）の構造'!L$44</f>
        <v>801</v>
      </c>
      <c r="L63" s="157"/>
      <c r="M63" s="157"/>
      <c r="N63" s="157">
        <f>'将来負担比率（分子）の構造'!M$44</f>
        <v>851</v>
      </c>
      <c r="O63" s="157"/>
      <c r="P63" s="157"/>
    </row>
    <row r="64" spans="1:16" x14ac:dyDescent="0.2">
      <c r="A64" s="157" t="s">
        <v>33</v>
      </c>
      <c r="B64" s="157">
        <f>'将来負担比率（分子）の構造'!I$43</f>
        <v>2773</v>
      </c>
      <c r="C64" s="157"/>
      <c r="D64" s="157"/>
      <c r="E64" s="157">
        <f>'将来負担比率（分子）の構造'!J$43</f>
        <v>2504</v>
      </c>
      <c r="F64" s="157"/>
      <c r="G64" s="157"/>
      <c r="H64" s="157">
        <f>'将来負担比率（分子）の構造'!K$43</f>
        <v>2269</v>
      </c>
      <c r="I64" s="157"/>
      <c r="J64" s="157"/>
      <c r="K64" s="157">
        <f>'将来負担比率（分子）の構造'!L$43</f>
        <v>2056</v>
      </c>
      <c r="L64" s="157"/>
      <c r="M64" s="157"/>
      <c r="N64" s="157">
        <f>'将来負担比率（分子）の構造'!M$43</f>
        <v>1906</v>
      </c>
      <c r="O64" s="157"/>
      <c r="P64" s="157"/>
    </row>
    <row r="65" spans="1:16" x14ac:dyDescent="0.2">
      <c r="A65" s="157" t="s">
        <v>32</v>
      </c>
      <c r="B65" s="157">
        <f>'将来負担比率（分子）の構造'!I$42</f>
        <v>4271</v>
      </c>
      <c r="C65" s="157"/>
      <c r="D65" s="157"/>
      <c r="E65" s="157">
        <f>'将来負担比率（分子）の構造'!J$42</f>
        <v>4107</v>
      </c>
      <c r="F65" s="157"/>
      <c r="G65" s="157"/>
      <c r="H65" s="157">
        <f>'将来負担比率（分子）の構造'!K$42</f>
        <v>3942</v>
      </c>
      <c r="I65" s="157"/>
      <c r="J65" s="157"/>
      <c r="K65" s="157">
        <f>'将来負担比率（分子）の構造'!L$42</f>
        <v>3778</v>
      </c>
      <c r="L65" s="157"/>
      <c r="M65" s="157"/>
      <c r="N65" s="157">
        <f>'将来負担比率（分子）の構造'!M$42</f>
        <v>3613</v>
      </c>
      <c r="O65" s="157"/>
      <c r="P65" s="157"/>
    </row>
    <row r="66" spans="1:16" x14ac:dyDescent="0.2">
      <c r="A66" s="157" t="s">
        <v>31</v>
      </c>
      <c r="B66" s="157">
        <f>'将来負担比率（分子）の構造'!I$41</f>
        <v>5938</v>
      </c>
      <c r="C66" s="157"/>
      <c r="D66" s="157"/>
      <c r="E66" s="157">
        <f>'将来負担比率（分子）の構造'!J$41</f>
        <v>6303</v>
      </c>
      <c r="F66" s="157"/>
      <c r="G66" s="157"/>
      <c r="H66" s="157">
        <f>'将来負担比率（分子）の構造'!K$41</f>
        <v>6845</v>
      </c>
      <c r="I66" s="157"/>
      <c r="J66" s="157"/>
      <c r="K66" s="157">
        <f>'将来負担比率（分子）の構造'!L$41</f>
        <v>7385</v>
      </c>
      <c r="L66" s="157"/>
      <c r="M66" s="157"/>
      <c r="N66" s="157">
        <f>'将来負担比率（分子）の構造'!M$41</f>
        <v>7353</v>
      </c>
      <c r="O66" s="157"/>
      <c r="P66" s="157"/>
    </row>
    <row r="67" spans="1:16" x14ac:dyDescent="0.2">
      <c r="A67" s="157" t="s">
        <v>71</v>
      </c>
      <c r="B67" s="157" t="e">
        <f>NA()</f>
        <v>#N/A</v>
      </c>
      <c r="C67" s="157">
        <f>IF(ISNUMBER('将来負担比率（分子）の構造'!I$53), IF('将来負担比率（分子）の構造'!I$53 &lt; 0, 0, '将来負担比率（分子）の構造'!I$53), NA())</f>
        <v>1459</v>
      </c>
      <c r="D67" s="157" t="e">
        <f>NA()</f>
        <v>#N/A</v>
      </c>
      <c r="E67" s="157" t="e">
        <f>NA()</f>
        <v>#N/A</v>
      </c>
      <c r="F67" s="157">
        <f>IF(ISNUMBER('将来負担比率（分子）の構造'!J$53), IF('将来負担比率（分子）の構造'!J$53 &lt; 0, 0, '将来負担比率（分子）の構造'!J$53), NA())</f>
        <v>1093</v>
      </c>
      <c r="G67" s="157" t="e">
        <f>NA()</f>
        <v>#N/A</v>
      </c>
      <c r="H67" s="157" t="e">
        <f>NA()</f>
        <v>#N/A</v>
      </c>
      <c r="I67" s="157">
        <f>IF(ISNUMBER('将来負担比率（分子）の構造'!K$53), IF('将来負担比率（分子）の構造'!K$53 &lt; 0, 0, '将来負担比率（分子）の構造'!K$53), NA())</f>
        <v>1291</v>
      </c>
      <c r="J67" s="157" t="e">
        <f>NA()</f>
        <v>#N/A</v>
      </c>
      <c r="K67" s="157" t="e">
        <f>NA()</f>
        <v>#N/A</v>
      </c>
      <c r="L67" s="157">
        <f>IF(ISNUMBER('将来負担比率（分子）の構造'!L$53), IF('将来負担比率（分子）の構造'!L$53 &lt; 0, 0, '将来負担比率（分子）の構造'!L$53), NA())</f>
        <v>1646</v>
      </c>
      <c r="M67" s="157" t="e">
        <f>NA()</f>
        <v>#N/A</v>
      </c>
      <c r="N67" s="157" t="e">
        <f>NA()</f>
        <v>#N/A</v>
      </c>
      <c r="O67" s="157">
        <f>IF(ISNUMBER('将来負担比率（分子）の構造'!M$53), IF('将来負担比率（分子）の構造'!M$53 &lt; 0, 0, '将来負担比率（分子）の構造'!M$53), NA())</f>
        <v>1452</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1081</v>
      </c>
      <c r="C72" s="161">
        <f>基金残高に係る経年分析!G55</f>
        <v>1242</v>
      </c>
      <c r="D72" s="161">
        <f>基金残高に係る経年分析!H55</f>
        <v>1263</v>
      </c>
    </row>
    <row r="73" spans="1:16" x14ac:dyDescent="0.2">
      <c r="A73" s="160" t="s">
        <v>74</v>
      </c>
      <c r="B73" s="161">
        <f>基金残高に係る経年分析!F56</f>
        <v>54</v>
      </c>
      <c r="C73" s="161">
        <f>基金残高に係る経年分析!G56</f>
        <v>84</v>
      </c>
      <c r="D73" s="161">
        <f>基金残高に係る経年分析!H56</f>
        <v>84</v>
      </c>
    </row>
    <row r="74" spans="1:16" x14ac:dyDescent="0.2">
      <c r="A74" s="160" t="s">
        <v>75</v>
      </c>
      <c r="B74" s="161">
        <f>基金残高に係る経年分析!F57</f>
        <v>135</v>
      </c>
      <c r="C74" s="161">
        <f>基金残高に係る経年分析!G57</f>
        <v>131</v>
      </c>
      <c r="D74" s="161">
        <f>基金残高に係る経年分析!H57</f>
        <v>126</v>
      </c>
    </row>
  </sheetData>
  <sheetProtection algorithmName="SHA-512" hashValue="yNADE6ccT6qDCGi3oI7Xa03qD/8ar4axtj11A/H2qnHDLQ602QGKeCD9KsbXDOCBa7dHnPl6mu0o3QrN3m5pwA==" saltValue="meMDer2T4rfFJ7BNY9Fo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1910516</v>
      </c>
      <c r="S5" s="600"/>
      <c r="T5" s="600"/>
      <c r="U5" s="600"/>
      <c r="V5" s="600"/>
      <c r="W5" s="600"/>
      <c r="X5" s="600"/>
      <c r="Y5" s="601"/>
      <c r="Z5" s="602">
        <v>22.2</v>
      </c>
      <c r="AA5" s="602"/>
      <c r="AB5" s="602"/>
      <c r="AC5" s="602"/>
      <c r="AD5" s="603">
        <v>1910516</v>
      </c>
      <c r="AE5" s="603"/>
      <c r="AF5" s="603"/>
      <c r="AG5" s="603"/>
      <c r="AH5" s="603"/>
      <c r="AI5" s="603"/>
      <c r="AJ5" s="603"/>
      <c r="AK5" s="603"/>
      <c r="AL5" s="604">
        <v>42.1</v>
      </c>
      <c r="AM5" s="605"/>
      <c r="AN5" s="605"/>
      <c r="AO5" s="606"/>
      <c r="AP5" s="596" t="s">
        <v>217</v>
      </c>
      <c r="AQ5" s="597"/>
      <c r="AR5" s="597"/>
      <c r="AS5" s="597"/>
      <c r="AT5" s="597"/>
      <c r="AU5" s="597"/>
      <c r="AV5" s="597"/>
      <c r="AW5" s="597"/>
      <c r="AX5" s="597"/>
      <c r="AY5" s="597"/>
      <c r="AZ5" s="597"/>
      <c r="BA5" s="597"/>
      <c r="BB5" s="597"/>
      <c r="BC5" s="597"/>
      <c r="BD5" s="597"/>
      <c r="BE5" s="597"/>
      <c r="BF5" s="598"/>
      <c r="BG5" s="610">
        <v>1910516</v>
      </c>
      <c r="BH5" s="611"/>
      <c r="BI5" s="611"/>
      <c r="BJ5" s="611"/>
      <c r="BK5" s="611"/>
      <c r="BL5" s="611"/>
      <c r="BM5" s="611"/>
      <c r="BN5" s="612"/>
      <c r="BO5" s="613">
        <v>100</v>
      </c>
      <c r="BP5" s="613"/>
      <c r="BQ5" s="613"/>
      <c r="BR5" s="613"/>
      <c r="BS5" s="614">
        <v>32093</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50300</v>
      </c>
      <c r="S6" s="611"/>
      <c r="T6" s="611"/>
      <c r="U6" s="611"/>
      <c r="V6" s="611"/>
      <c r="W6" s="611"/>
      <c r="X6" s="611"/>
      <c r="Y6" s="612"/>
      <c r="Z6" s="613">
        <v>0.6</v>
      </c>
      <c r="AA6" s="613"/>
      <c r="AB6" s="613"/>
      <c r="AC6" s="613"/>
      <c r="AD6" s="614">
        <v>50300</v>
      </c>
      <c r="AE6" s="614"/>
      <c r="AF6" s="614"/>
      <c r="AG6" s="614"/>
      <c r="AH6" s="614"/>
      <c r="AI6" s="614"/>
      <c r="AJ6" s="614"/>
      <c r="AK6" s="614"/>
      <c r="AL6" s="615">
        <v>1.1000000000000001</v>
      </c>
      <c r="AM6" s="616"/>
      <c r="AN6" s="616"/>
      <c r="AO6" s="617"/>
      <c r="AP6" s="607" t="s">
        <v>222</v>
      </c>
      <c r="AQ6" s="608"/>
      <c r="AR6" s="608"/>
      <c r="AS6" s="608"/>
      <c r="AT6" s="608"/>
      <c r="AU6" s="608"/>
      <c r="AV6" s="608"/>
      <c r="AW6" s="608"/>
      <c r="AX6" s="608"/>
      <c r="AY6" s="608"/>
      <c r="AZ6" s="608"/>
      <c r="BA6" s="608"/>
      <c r="BB6" s="608"/>
      <c r="BC6" s="608"/>
      <c r="BD6" s="608"/>
      <c r="BE6" s="608"/>
      <c r="BF6" s="609"/>
      <c r="BG6" s="610">
        <v>1910516</v>
      </c>
      <c r="BH6" s="611"/>
      <c r="BI6" s="611"/>
      <c r="BJ6" s="611"/>
      <c r="BK6" s="611"/>
      <c r="BL6" s="611"/>
      <c r="BM6" s="611"/>
      <c r="BN6" s="612"/>
      <c r="BO6" s="613">
        <v>100</v>
      </c>
      <c r="BP6" s="613"/>
      <c r="BQ6" s="613"/>
      <c r="BR6" s="613"/>
      <c r="BS6" s="614">
        <v>32093</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101844</v>
      </c>
      <c r="CS6" s="611"/>
      <c r="CT6" s="611"/>
      <c r="CU6" s="611"/>
      <c r="CV6" s="611"/>
      <c r="CW6" s="611"/>
      <c r="CX6" s="611"/>
      <c r="CY6" s="612"/>
      <c r="CZ6" s="604">
        <v>1.2</v>
      </c>
      <c r="DA6" s="605"/>
      <c r="DB6" s="605"/>
      <c r="DC6" s="621"/>
      <c r="DD6" s="619" t="s">
        <v>121</v>
      </c>
      <c r="DE6" s="611"/>
      <c r="DF6" s="611"/>
      <c r="DG6" s="611"/>
      <c r="DH6" s="611"/>
      <c r="DI6" s="611"/>
      <c r="DJ6" s="611"/>
      <c r="DK6" s="611"/>
      <c r="DL6" s="611"/>
      <c r="DM6" s="611"/>
      <c r="DN6" s="611"/>
      <c r="DO6" s="611"/>
      <c r="DP6" s="612"/>
      <c r="DQ6" s="619">
        <v>101844</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499</v>
      </c>
      <c r="S7" s="611"/>
      <c r="T7" s="611"/>
      <c r="U7" s="611"/>
      <c r="V7" s="611"/>
      <c r="W7" s="611"/>
      <c r="X7" s="611"/>
      <c r="Y7" s="612"/>
      <c r="Z7" s="613">
        <v>0</v>
      </c>
      <c r="AA7" s="613"/>
      <c r="AB7" s="613"/>
      <c r="AC7" s="613"/>
      <c r="AD7" s="614">
        <v>499</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636394</v>
      </c>
      <c r="BH7" s="611"/>
      <c r="BI7" s="611"/>
      <c r="BJ7" s="611"/>
      <c r="BK7" s="611"/>
      <c r="BL7" s="611"/>
      <c r="BM7" s="611"/>
      <c r="BN7" s="612"/>
      <c r="BO7" s="613">
        <v>33.299999999999997</v>
      </c>
      <c r="BP7" s="613"/>
      <c r="BQ7" s="613"/>
      <c r="BR7" s="613"/>
      <c r="BS7" s="614">
        <v>32093</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1407531</v>
      </c>
      <c r="CS7" s="611"/>
      <c r="CT7" s="611"/>
      <c r="CU7" s="611"/>
      <c r="CV7" s="611"/>
      <c r="CW7" s="611"/>
      <c r="CX7" s="611"/>
      <c r="CY7" s="612"/>
      <c r="CZ7" s="613">
        <v>17.100000000000001</v>
      </c>
      <c r="DA7" s="613"/>
      <c r="DB7" s="613"/>
      <c r="DC7" s="613"/>
      <c r="DD7" s="619">
        <v>21644</v>
      </c>
      <c r="DE7" s="611"/>
      <c r="DF7" s="611"/>
      <c r="DG7" s="611"/>
      <c r="DH7" s="611"/>
      <c r="DI7" s="611"/>
      <c r="DJ7" s="611"/>
      <c r="DK7" s="611"/>
      <c r="DL7" s="611"/>
      <c r="DM7" s="611"/>
      <c r="DN7" s="611"/>
      <c r="DO7" s="611"/>
      <c r="DP7" s="612"/>
      <c r="DQ7" s="619">
        <v>1219918</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5946</v>
      </c>
      <c r="S8" s="611"/>
      <c r="T8" s="611"/>
      <c r="U8" s="611"/>
      <c r="V8" s="611"/>
      <c r="W8" s="611"/>
      <c r="X8" s="611"/>
      <c r="Y8" s="612"/>
      <c r="Z8" s="613">
        <v>0.1</v>
      </c>
      <c r="AA8" s="613"/>
      <c r="AB8" s="613"/>
      <c r="AC8" s="613"/>
      <c r="AD8" s="614">
        <v>5946</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22366</v>
      </c>
      <c r="BH8" s="611"/>
      <c r="BI8" s="611"/>
      <c r="BJ8" s="611"/>
      <c r="BK8" s="611"/>
      <c r="BL8" s="611"/>
      <c r="BM8" s="611"/>
      <c r="BN8" s="612"/>
      <c r="BO8" s="613">
        <v>1.2</v>
      </c>
      <c r="BP8" s="613"/>
      <c r="BQ8" s="613"/>
      <c r="BR8" s="613"/>
      <c r="BS8" s="614" t="s">
        <v>121</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2914404</v>
      </c>
      <c r="CS8" s="611"/>
      <c r="CT8" s="611"/>
      <c r="CU8" s="611"/>
      <c r="CV8" s="611"/>
      <c r="CW8" s="611"/>
      <c r="CX8" s="611"/>
      <c r="CY8" s="612"/>
      <c r="CZ8" s="613">
        <v>35.299999999999997</v>
      </c>
      <c r="DA8" s="613"/>
      <c r="DB8" s="613"/>
      <c r="DC8" s="613"/>
      <c r="DD8" s="619">
        <v>100854</v>
      </c>
      <c r="DE8" s="611"/>
      <c r="DF8" s="611"/>
      <c r="DG8" s="611"/>
      <c r="DH8" s="611"/>
      <c r="DI8" s="611"/>
      <c r="DJ8" s="611"/>
      <c r="DK8" s="611"/>
      <c r="DL8" s="611"/>
      <c r="DM8" s="611"/>
      <c r="DN8" s="611"/>
      <c r="DO8" s="611"/>
      <c r="DP8" s="612"/>
      <c r="DQ8" s="619">
        <v>1490698</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9967</v>
      </c>
      <c r="S9" s="611"/>
      <c r="T9" s="611"/>
      <c r="U9" s="611"/>
      <c r="V9" s="611"/>
      <c r="W9" s="611"/>
      <c r="X9" s="611"/>
      <c r="Y9" s="612"/>
      <c r="Z9" s="613">
        <v>0.1</v>
      </c>
      <c r="AA9" s="613"/>
      <c r="AB9" s="613"/>
      <c r="AC9" s="613"/>
      <c r="AD9" s="614">
        <v>9967</v>
      </c>
      <c r="AE9" s="614"/>
      <c r="AF9" s="614"/>
      <c r="AG9" s="614"/>
      <c r="AH9" s="614"/>
      <c r="AI9" s="614"/>
      <c r="AJ9" s="614"/>
      <c r="AK9" s="614"/>
      <c r="AL9" s="615">
        <v>0.2</v>
      </c>
      <c r="AM9" s="616"/>
      <c r="AN9" s="616"/>
      <c r="AO9" s="617"/>
      <c r="AP9" s="607" t="s">
        <v>231</v>
      </c>
      <c r="AQ9" s="608"/>
      <c r="AR9" s="608"/>
      <c r="AS9" s="608"/>
      <c r="AT9" s="608"/>
      <c r="AU9" s="608"/>
      <c r="AV9" s="608"/>
      <c r="AW9" s="608"/>
      <c r="AX9" s="608"/>
      <c r="AY9" s="608"/>
      <c r="AZ9" s="608"/>
      <c r="BA9" s="608"/>
      <c r="BB9" s="608"/>
      <c r="BC9" s="608"/>
      <c r="BD9" s="608"/>
      <c r="BE9" s="608"/>
      <c r="BF9" s="609"/>
      <c r="BG9" s="610">
        <v>476723</v>
      </c>
      <c r="BH9" s="611"/>
      <c r="BI9" s="611"/>
      <c r="BJ9" s="611"/>
      <c r="BK9" s="611"/>
      <c r="BL9" s="611"/>
      <c r="BM9" s="611"/>
      <c r="BN9" s="612"/>
      <c r="BO9" s="613">
        <v>25</v>
      </c>
      <c r="BP9" s="613"/>
      <c r="BQ9" s="613"/>
      <c r="BR9" s="613"/>
      <c r="BS9" s="614" t="s">
        <v>121</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670945</v>
      </c>
      <c r="CS9" s="611"/>
      <c r="CT9" s="611"/>
      <c r="CU9" s="611"/>
      <c r="CV9" s="611"/>
      <c r="CW9" s="611"/>
      <c r="CX9" s="611"/>
      <c r="CY9" s="612"/>
      <c r="CZ9" s="613">
        <v>8.1</v>
      </c>
      <c r="DA9" s="613"/>
      <c r="DB9" s="613"/>
      <c r="DC9" s="613"/>
      <c r="DD9" s="619">
        <v>2288</v>
      </c>
      <c r="DE9" s="611"/>
      <c r="DF9" s="611"/>
      <c r="DG9" s="611"/>
      <c r="DH9" s="611"/>
      <c r="DI9" s="611"/>
      <c r="DJ9" s="611"/>
      <c r="DK9" s="611"/>
      <c r="DL9" s="611"/>
      <c r="DM9" s="611"/>
      <c r="DN9" s="611"/>
      <c r="DO9" s="611"/>
      <c r="DP9" s="612"/>
      <c r="DQ9" s="619">
        <v>596641</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59794</v>
      </c>
      <c r="BH10" s="611"/>
      <c r="BI10" s="611"/>
      <c r="BJ10" s="611"/>
      <c r="BK10" s="611"/>
      <c r="BL10" s="611"/>
      <c r="BM10" s="611"/>
      <c r="BN10" s="612"/>
      <c r="BO10" s="613">
        <v>3.1</v>
      </c>
      <c r="BP10" s="613"/>
      <c r="BQ10" s="613"/>
      <c r="BR10" s="613"/>
      <c r="BS10" s="614">
        <v>9925</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423853</v>
      </c>
      <c r="S11" s="611"/>
      <c r="T11" s="611"/>
      <c r="U11" s="611"/>
      <c r="V11" s="611"/>
      <c r="W11" s="611"/>
      <c r="X11" s="611"/>
      <c r="Y11" s="612"/>
      <c r="Z11" s="615">
        <v>4.9000000000000004</v>
      </c>
      <c r="AA11" s="616"/>
      <c r="AB11" s="616"/>
      <c r="AC11" s="622"/>
      <c r="AD11" s="619">
        <v>423853</v>
      </c>
      <c r="AE11" s="611"/>
      <c r="AF11" s="611"/>
      <c r="AG11" s="611"/>
      <c r="AH11" s="611"/>
      <c r="AI11" s="611"/>
      <c r="AJ11" s="611"/>
      <c r="AK11" s="612"/>
      <c r="AL11" s="615">
        <v>9.3000000000000007</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77511</v>
      </c>
      <c r="BH11" s="611"/>
      <c r="BI11" s="611"/>
      <c r="BJ11" s="611"/>
      <c r="BK11" s="611"/>
      <c r="BL11" s="611"/>
      <c r="BM11" s="611"/>
      <c r="BN11" s="612"/>
      <c r="BO11" s="613">
        <v>4.0999999999999996</v>
      </c>
      <c r="BP11" s="613"/>
      <c r="BQ11" s="613"/>
      <c r="BR11" s="613"/>
      <c r="BS11" s="614">
        <v>22168</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218446</v>
      </c>
      <c r="CS11" s="611"/>
      <c r="CT11" s="611"/>
      <c r="CU11" s="611"/>
      <c r="CV11" s="611"/>
      <c r="CW11" s="611"/>
      <c r="CX11" s="611"/>
      <c r="CY11" s="612"/>
      <c r="CZ11" s="613">
        <v>2.6</v>
      </c>
      <c r="DA11" s="613"/>
      <c r="DB11" s="613"/>
      <c r="DC11" s="613"/>
      <c r="DD11" s="619">
        <v>52391</v>
      </c>
      <c r="DE11" s="611"/>
      <c r="DF11" s="611"/>
      <c r="DG11" s="611"/>
      <c r="DH11" s="611"/>
      <c r="DI11" s="611"/>
      <c r="DJ11" s="611"/>
      <c r="DK11" s="611"/>
      <c r="DL11" s="611"/>
      <c r="DM11" s="611"/>
      <c r="DN11" s="611"/>
      <c r="DO11" s="611"/>
      <c r="DP11" s="612"/>
      <c r="DQ11" s="619">
        <v>136044</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1099000</v>
      </c>
      <c r="BH12" s="611"/>
      <c r="BI12" s="611"/>
      <c r="BJ12" s="611"/>
      <c r="BK12" s="611"/>
      <c r="BL12" s="611"/>
      <c r="BM12" s="611"/>
      <c r="BN12" s="612"/>
      <c r="BO12" s="613">
        <v>57.5</v>
      </c>
      <c r="BP12" s="613"/>
      <c r="BQ12" s="613"/>
      <c r="BR12" s="613"/>
      <c r="BS12" s="614" t="s">
        <v>121</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41988</v>
      </c>
      <c r="CS12" s="611"/>
      <c r="CT12" s="611"/>
      <c r="CU12" s="611"/>
      <c r="CV12" s="611"/>
      <c r="CW12" s="611"/>
      <c r="CX12" s="611"/>
      <c r="CY12" s="612"/>
      <c r="CZ12" s="613">
        <v>0.5</v>
      </c>
      <c r="DA12" s="613"/>
      <c r="DB12" s="613"/>
      <c r="DC12" s="613"/>
      <c r="DD12" s="619" t="s">
        <v>121</v>
      </c>
      <c r="DE12" s="611"/>
      <c r="DF12" s="611"/>
      <c r="DG12" s="611"/>
      <c r="DH12" s="611"/>
      <c r="DI12" s="611"/>
      <c r="DJ12" s="611"/>
      <c r="DK12" s="611"/>
      <c r="DL12" s="611"/>
      <c r="DM12" s="611"/>
      <c r="DN12" s="611"/>
      <c r="DO12" s="611"/>
      <c r="DP12" s="612"/>
      <c r="DQ12" s="619">
        <v>37930</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1098752</v>
      </c>
      <c r="BH13" s="611"/>
      <c r="BI13" s="611"/>
      <c r="BJ13" s="611"/>
      <c r="BK13" s="611"/>
      <c r="BL13" s="611"/>
      <c r="BM13" s="611"/>
      <c r="BN13" s="612"/>
      <c r="BO13" s="613">
        <v>57.5</v>
      </c>
      <c r="BP13" s="613"/>
      <c r="BQ13" s="613"/>
      <c r="BR13" s="613"/>
      <c r="BS13" s="614" t="s">
        <v>121</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1408262</v>
      </c>
      <c r="CS13" s="611"/>
      <c r="CT13" s="611"/>
      <c r="CU13" s="611"/>
      <c r="CV13" s="611"/>
      <c r="CW13" s="611"/>
      <c r="CX13" s="611"/>
      <c r="CY13" s="612"/>
      <c r="CZ13" s="613">
        <v>17.100000000000001</v>
      </c>
      <c r="DA13" s="613"/>
      <c r="DB13" s="613"/>
      <c r="DC13" s="613"/>
      <c r="DD13" s="619">
        <v>791351</v>
      </c>
      <c r="DE13" s="611"/>
      <c r="DF13" s="611"/>
      <c r="DG13" s="611"/>
      <c r="DH13" s="611"/>
      <c r="DI13" s="611"/>
      <c r="DJ13" s="611"/>
      <c r="DK13" s="611"/>
      <c r="DL13" s="611"/>
      <c r="DM13" s="611"/>
      <c r="DN13" s="611"/>
      <c r="DO13" s="611"/>
      <c r="DP13" s="612"/>
      <c r="DQ13" s="619">
        <v>655036</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63528</v>
      </c>
      <c r="BH14" s="611"/>
      <c r="BI14" s="611"/>
      <c r="BJ14" s="611"/>
      <c r="BK14" s="611"/>
      <c r="BL14" s="611"/>
      <c r="BM14" s="611"/>
      <c r="BN14" s="612"/>
      <c r="BO14" s="613">
        <v>3.3</v>
      </c>
      <c r="BP14" s="613"/>
      <c r="BQ14" s="613"/>
      <c r="BR14" s="613"/>
      <c r="BS14" s="614" t="s">
        <v>121</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342379</v>
      </c>
      <c r="CS14" s="611"/>
      <c r="CT14" s="611"/>
      <c r="CU14" s="611"/>
      <c r="CV14" s="611"/>
      <c r="CW14" s="611"/>
      <c r="CX14" s="611"/>
      <c r="CY14" s="612"/>
      <c r="CZ14" s="613">
        <v>4.2</v>
      </c>
      <c r="DA14" s="613"/>
      <c r="DB14" s="613"/>
      <c r="DC14" s="613"/>
      <c r="DD14" s="619">
        <v>11875</v>
      </c>
      <c r="DE14" s="611"/>
      <c r="DF14" s="611"/>
      <c r="DG14" s="611"/>
      <c r="DH14" s="611"/>
      <c r="DI14" s="611"/>
      <c r="DJ14" s="611"/>
      <c r="DK14" s="611"/>
      <c r="DL14" s="611"/>
      <c r="DM14" s="611"/>
      <c r="DN14" s="611"/>
      <c r="DO14" s="611"/>
      <c r="DP14" s="612"/>
      <c r="DQ14" s="619">
        <v>338938</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5668</v>
      </c>
      <c r="S15" s="611"/>
      <c r="T15" s="611"/>
      <c r="U15" s="611"/>
      <c r="V15" s="611"/>
      <c r="W15" s="611"/>
      <c r="X15" s="611"/>
      <c r="Y15" s="612"/>
      <c r="Z15" s="613">
        <v>0.1</v>
      </c>
      <c r="AA15" s="613"/>
      <c r="AB15" s="613"/>
      <c r="AC15" s="613"/>
      <c r="AD15" s="614">
        <v>5668</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111594</v>
      </c>
      <c r="BH15" s="611"/>
      <c r="BI15" s="611"/>
      <c r="BJ15" s="611"/>
      <c r="BK15" s="611"/>
      <c r="BL15" s="611"/>
      <c r="BM15" s="611"/>
      <c r="BN15" s="612"/>
      <c r="BO15" s="613">
        <v>5.8</v>
      </c>
      <c r="BP15" s="613"/>
      <c r="BQ15" s="613"/>
      <c r="BR15" s="613"/>
      <c r="BS15" s="614" t="s">
        <v>121</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582202</v>
      </c>
      <c r="CS15" s="611"/>
      <c r="CT15" s="611"/>
      <c r="CU15" s="611"/>
      <c r="CV15" s="611"/>
      <c r="CW15" s="611"/>
      <c r="CX15" s="611"/>
      <c r="CY15" s="612"/>
      <c r="CZ15" s="613">
        <v>7.1</v>
      </c>
      <c r="DA15" s="613"/>
      <c r="DB15" s="613"/>
      <c r="DC15" s="613"/>
      <c r="DD15" s="619">
        <v>37215</v>
      </c>
      <c r="DE15" s="611"/>
      <c r="DF15" s="611"/>
      <c r="DG15" s="611"/>
      <c r="DH15" s="611"/>
      <c r="DI15" s="611"/>
      <c r="DJ15" s="611"/>
      <c r="DK15" s="611"/>
      <c r="DL15" s="611"/>
      <c r="DM15" s="611"/>
      <c r="DN15" s="611"/>
      <c r="DO15" s="611"/>
      <c r="DP15" s="612"/>
      <c r="DQ15" s="619">
        <v>522154</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38066</v>
      </c>
      <c r="S16" s="611"/>
      <c r="T16" s="611"/>
      <c r="U16" s="611"/>
      <c r="V16" s="611"/>
      <c r="W16" s="611"/>
      <c r="X16" s="611"/>
      <c r="Y16" s="612"/>
      <c r="Z16" s="613">
        <v>0.4</v>
      </c>
      <c r="AA16" s="613"/>
      <c r="AB16" s="613"/>
      <c r="AC16" s="613"/>
      <c r="AD16" s="614">
        <v>38066</v>
      </c>
      <c r="AE16" s="614"/>
      <c r="AF16" s="614"/>
      <c r="AG16" s="614"/>
      <c r="AH16" s="614"/>
      <c r="AI16" s="614"/>
      <c r="AJ16" s="614"/>
      <c r="AK16" s="614"/>
      <c r="AL16" s="615">
        <v>0.8</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13013</v>
      </c>
      <c r="CS16" s="611"/>
      <c r="CT16" s="611"/>
      <c r="CU16" s="611"/>
      <c r="CV16" s="611"/>
      <c r="CW16" s="611"/>
      <c r="CX16" s="611"/>
      <c r="CY16" s="612"/>
      <c r="CZ16" s="613">
        <v>0.2</v>
      </c>
      <c r="DA16" s="613"/>
      <c r="DB16" s="613"/>
      <c r="DC16" s="613"/>
      <c r="DD16" s="619" t="s">
        <v>121</v>
      </c>
      <c r="DE16" s="611"/>
      <c r="DF16" s="611"/>
      <c r="DG16" s="611"/>
      <c r="DH16" s="611"/>
      <c r="DI16" s="611"/>
      <c r="DJ16" s="611"/>
      <c r="DK16" s="611"/>
      <c r="DL16" s="611"/>
      <c r="DM16" s="611"/>
      <c r="DN16" s="611"/>
      <c r="DO16" s="611"/>
      <c r="DP16" s="612"/>
      <c r="DQ16" s="619">
        <v>2107</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73565</v>
      </c>
      <c r="S17" s="611"/>
      <c r="T17" s="611"/>
      <c r="U17" s="611"/>
      <c r="V17" s="611"/>
      <c r="W17" s="611"/>
      <c r="X17" s="611"/>
      <c r="Y17" s="612"/>
      <c r="Z17" s="613">
        <v>0.9</v>
      </c>
      <c r="AA17" s="613"/>
      <c r="AB17" s="613"/>
      <c r="AC17" s="613"/>
      <c r="AD17" s="614">
        <v>73565</v>
      </c>
      <c r="AE17" s="614"/>
      <c r="AF17" s="614"/>
      <c r="AG17" s="614"/>
      <c r="AH17" s="614"/>
      <c r="AI17" s="614"/>
      <c r="AJ17" s="614"/>
      <c r="AK17" s="614"/>
      <c r="AL17" s="615">
        <v>1.6</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544414</v>
      </c>
      <c r="CS17" s="611"/>
      <c r="CT17" s="611"/>
      <c r="CU17" s="611"/>
      <c r="CV17" s="611"/>
      <c r="CW17" s="611"/>
      <c r="CX17" s="611"/>
      <c r="CY17" s="612"/>
      <c r="CZ17" s="613">
        <v>6.6</v>
      </c>
      <c r="DA17" s="613"/>
      <c r="DB17" s="613"/>
      <c r="DC17" s="613"/>
      <c r="DD17" s="619" t="s">
        <v>121</v>
      </c>
      <c r="DE17" s="611"/>
      <c r="DF17" s="611"/>
      <c r="DG17" s="611"/>
      <c r="DH17" s="611"/>
      <c r="DI17" s="611"/>
      <c r="DJ17" s="611"/>
      <c r="DK17" s="611"/>
      <c r="DL17" s="611"/>
      <c r="DM17" s="611"/>
      <c r="DN17" s="611"/>
      <c r="DO17" s="611"/>
      <c r="DP17" s="612"/>
      <c r="DQ17" s="619">
        <v>540745</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13809</v>
      </c>
      <c r="S18" s="611"/>
      <c r="T18" s="611"/>
      <c r="U18" s="611"/>
      <c r="V18" s="611"/>
      <c r="W18" s="611"/>
      <c r="X18" s="611"/>
      <c r="Y18" s="612"/>
      <c r="Z18" s="613">
        <v>0.2</v>
      </c>
      <c r="AA18" s="613"/>
      <c r="AB18" s="613"/>
      <c r="AC18" s="613"/>
      <c r="AD18" s="614">
        <v>13809</v>
      </c>
      <c r="AE18" s="614"/>
      <c r="AF18" s="614"/>
      <c r="AG18" s="614"/>
      <c r="AH18" s="614"/>
      <c r="AI18" s="614"/>
      <c r="AJ18" s="614"/>
      <c r="AK18" s="614"/>
      <c r="AL18" s="615">
        <v>0.3</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59736</v>
      </c>
      <c r="S19" s="611"/>
      <c r="T19" s="611"/>
      <c r="U19" s="611"/>
      <c r="V19" s="611"/>
      <c r="W19" s="611"/>
      <c r="X19" s="611"/>
      <c r="Y19" s="612"/>
      <c r="Z19" s="613">
        <v>0.7</v>
      </c>
      <c r="AA19" s="613"/>
      <c r="AB19" s="613"/>
      <c r="AC19" s="613"/>
      <c r="AD19" s="614">
        <v>59736</v>
      </c>
      <c r="AE19" s="614"/>
      <c r="AF19" s="614"/>
      <c r="AG19" s="614"/>
      <c r="AH19" s="614"/>
      <c r="AI19" s="614"/>
      <c r="AJ19" s="614"/>
      <c r="AK19" s="614"/>
      <c r="AL19" s="615">
        <v>1.3</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20</v>
      </c>
      <c r="S20" s="611"/>
      <c r="T20" s="611"/>
      <c r="U20" s="611"/>
      <c r="V20" s="611"/>
      <c r="W20" s="611"/>
      <c r="X20" s="611"/>
      <c r="Y20" s="612"/>
      <c r="Z20" s="613">
        <v>0</v>
      </c>
      <c r="AA20" s="613"/>
      <c r="AB20" s="613"/>
      <c r="AC20" s="613"/>
      <c r="AD20" s="614">
        <v>20</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8245428</v>
      </c>
      <c r="CS20" s="611"/>
      <c r="CT20" s="611"/>
      <c r="CU20" s="611"/>
      <c r="CV20" s="611"/>
      <c r="CW20" s="611"/>
      <c r="CX20" s="611"/>
      <c r="CY20" s="612"/>
      <c r="CZ20" s="613">
        <v>100</v>
      </c>
      <c r="DA20" s="613"/>
      <c r="DB20" s="613"/>
      <c r="DC20" s="613"/>
      <c r="DD20" s="619">
        <v>1017618</v>
      </c>
      <c r="DE20" s="611"/>
      <c r="DF20" s="611"/>
      <c r="DG20" s="611"/>
      <c r="DH20" s="611"/>
      <c r="DI20" s="611"/>
      <c r="DJ20" s="611"/>
      <c r="DK20" s="611"/>
      <c r="DL20" s="611"/>
      <c r="DM20" s="611"/>
      <c r="DN20" s="611"/>
      <c r="DO20" s="611"/>
      <c r="DP20" s="612"/>
      <c r="DQ20" s="619">
        <v>5642055</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2153793</v>
      </c>
      <c r="S21" s="611"/>
      <c r="T21" s="611"/>
      <c r="U21" s="611"/>
      <c r="V21" s="611"/>
      <c r="W21" s="611"/>
      <c r="X21" s="611"/>
      <c r="Y21" s="612"/>
      <c r="Z21" s="613">
        <v>25</v>
      </c>
      <c r="AA21" s="613"/>
      <c r="AB21" s="613"/>
      <c r="AC21" s="613"/>
      <c r="AD21" s="614">
        <v>2007732</v>
      </c>
      <c r="AE21" s="614"/>
      <c r="AF21" s="614"/>
      <c r="AG21" s="614"/>
      <c r="AH21" s="614"/>
      <c r="AI21" s="614"/>
      <c r="AJ21" s="614"/>
      <c r="AK21" s="614"/>
      <c r="AL21" s="615">
        <v>44.2</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2007732</v>
      </c>
      <c r="S22" s="611"/>
      <c r="T22" s="611"/>
      <c r="U22" s="611"/>
      <c r="V22" s="611"/>
      <c r="W22" s="611"/>
      <c r="X22" s="611"/>
      <c r="Y22" s="612"/>
      <c r="Z22" s="613">
        <v>23.3</v>
      </c>
      <c r="AA22" s="613"/>
      <c r="AB22" s="613"/>
      <c r="AC22" s="613"/>
      <c r="AD22" s="614">
        <v>2007732</v>
      </c>
      <c r="AE22" s="614"/>
      <c r="AF22" s="614"/>
      <c r="AG22" s="614"/>
      <c r="AH22" s="614"/>
      <c r="AI22" s="614"/>
      <c r="AJ22" s="614"/>
      <c r="AK22" s="614"/>
      <c r="AL22" s="615">
        <v>44.2</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146061</v>
      </c>
      <c r="S23" s="611"/>
      <c r="T23" s="611"/>
      <c r="U23" s="611"/>
      <c r="V23" s="611"/>
      <c r="W23" s="611"/>
      <c r="X23" s="611"/>
      <c r="Y23" s="612"/>
      <c r="Z23" s="613">
        <v>1.7</v>
      </c>
      <c r="AA23" s="613"/>
      <c r="AB23" s="613"/>
      <c r="AC23" s="613"/>
      <c r="AD23" s="614" t="s">
        <v>121</v>
      </c>
      <c r="AE23" s="614"/>
      <c r="AF23" s="614"/>
      <c r="AG23" s="614"/>
      <c r="AH23" s="614"/>
      <c r="AI23" s="614"/>
      <c r="AJ23" s="614"/>
      <c r="AK23" s="614"/>
      <c r="AL23" s="615" t="s">
        <v>121</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3459926</v>
      </c>
      <c r="CS24" s="600"/>
      <c r="CT24" s="600"/>
      <c r="CU24" s="600"/>
      <c r="CV24" s="600"/>
      <c r="CW24" s="600"/>
      <c r="CX24" s="600"/>
      <c r="CY24" s="601"/>
      <c r="CZ24" s="604">
        <v>42</v>
      </c>
      <c r="DA24" s="605"/>
      <c r="DB24" s="605"/>
      <c r="DC24" s="621"/>
      <c r="DD24" s="645">
        <v>2231103</v>
      </c>
      <c r="DE24" s="600"/>
      <c r="DF24" s="600"/>
      <c r="DG24" s="600"/>
      <c r="DH24" s="600"/>
      <c r="DI24" s="600"/>
      <c r="DJ24" s="600"/>
      <c r="DK24" s="601"/>
      <c r="DL24" s="645">
        <v>1839298</v>
      </c>
      <c r="DM24" s="600"/>
      <c r="DN24" s="600"/>
      <c r="DO24" s="600"/>
      <c r="DP24" s="600"/>
      <c r="DQ24" s="600"/>
      <c r="DR24" s="600"/>
      <c r="DS24" s="600"/>
      <c r="DT24" s="600"/>
      <c r="DU24" s="600"/>
      <c r="DV24" s="601"/>
      <c r="DW24" s="604">
        <v>40.4</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4672173</v>
      </c>
      <c r="S25" s="611"/>
      <c r="T25" s="611"/>
      <c r="U25" s="611"/>
      <c r="V25" s="611"/>
      <c r="W25" s="611"/>
      <c r="X25" s="611"/>
      <c r="Y25" s="612"/>
      <c r="Z25" s="613">
        <v>54.2</v>
      </c>
      <c r="AA25" s="613"/>
      <c r="AB25" s="613"/>
      <c r="AC25" s="613"/>
      <c r="AD25" s="614">
        <v>4526112</v>
      </c>
      <c r="AE25" s="614"/>
      <c r="AF25" s="614"/>
      <c r="AG25" s="614"/>
      <c r="AH25" s="614"/>
      <c r="AI25" s="614"/>
      <c r="AJ25" s="614"/>
      <c r="AK25" s="614"/>
      <c r="AL25" s="615">
        <v>99.7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1162185</v>
      </c>
      <c r="CS25" s="642"/>
      <c r="CT25" s="642"/>
      <c r="CU25" s="642"/>
      <c r="CV25" s="642"/>
      <c r="CW25" s="642"/>
      <c r="CX25" s="642"/>
      <c r="CY25" s="643"/>
      <c r="CZ25" s="615">
        <v>14.1</v>
      </c>
      <c r="DA25" s="640"/>
      <c r="DB25" s="640"/>
      <c r="DC25" s="644"/>
      <c r="DD25" s="619">
        <v>1032050</v>
      </c>
      <c r="DE25" s="642"/>
      <c r="DF25" s="642"/>
      <c r="DG25" s="642"/>
      <c r="DH25" s="642"/>
      <c r="DI25" s="642"/>
      <c r="DJ25" s="642"/>
      <c r="DK25" s="643"/>
      <c r="DL25" s="619">
        <v>882821</v>
      </c>
      <c r="DM25" s="642"/>
      <c r="DN25" s="642"/>
      <c r="DO25" s="642"/>
      <c r="DP25" s="642"/>
      <c r="DQ25" s="642"/>
      <c r="DR25" s="642"/>
      <c r="DS25" s="642"/>
      <c r="DT25" s="642"/>
      <c r="DU25" s="642"/>
      <c r="DV25" s="643"/>
      <c r="DW25" s="615">
        <v>19.399999999999999</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594</v>
      </c>
      <c r="S26" s="611"/>
      <c r="T26" s="611"/>
      <c r="U26" s="611"/>
      <c r="V26" s="611"/>
      <c r="W26" s="611"/>
      <c r="X26" s="611"/>
      <c r="Y26" s="612"/>
      <c r="Z26" s="613">
        <v>0</v>
      </c>
      <c r="AA26" s="613"/>
      <c r="AB26" s="613"/>
      <c r="AC26" s="613"/>
      <c r="AD26" s="614">
        <v>594</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634041</v>
      </c>
      <c r="CS26" s="611"/>
      <c r="CT26" s="611"/>
      <c r="CU26" s="611"/>
      <c r="CV26" s="611"/>
      <c r="CW26" s="611"/>
      <c r="CX26" s="611"/>
      <c r="CY26" s="612"/>
      <c r="CZ26" s="615">
        <v>7.7</v>
      </c>
      <c r="DA26" s="640"/>
      <c r="DB26" s="640"/>
      <c r="DC26" s="644"/>
      <c r="DD26" s="619">
        <v>580374</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13802</v>
      </c>
      <c r="S27" s="611"/>
      <c r="T27" s="611"/>
      <c r="U27" s="611"/>
      <c r="V27" s="611"/>
      <c r="W27" s="611"/>
      <c r="X27" s="611"/>
      <c r="Y27" s="612"/>
      <c r="Z27" s="613">
        <v>0.2</v>
      </c>
      <c r="AA27" s="613"/>
      <c r="AB27" s="613"/>
      <c r="AC27" s="613"/>
      <c r="AD27" s="614" t="s">
        <v>121</v>
      </c>
      <c r="AE27" s="614"/>
      <c r="AF27" s="614"/>
      <c r="AG27" s="614"/>
      <c r="AH27" s="614"/>
      <c r="AI27" s="614"/>
      <c r="AJ27" s="614"/>
      <c r="AK27" s="614"/>
      <c r="AL27" s="615" t="s">
        <v>121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1910516</v>
      </c>
      <c r="BH27" s="611"/>
      <c r="BI27" s="611"/>
      <c r="BJ27" s="611"/>
      <c r="BK27" s="611"/>
      <c r="BL27" s="611"/>
      <c r="BM27" s="611"/>
      <c r="BN27" s="612"/>
      <c r="BO27" s="613">
        <v>100</v>
      </c>
      <c r="BP27" s="613"/>
      <c r="BQ27" s="613"/>
      <c r="BR27" s="613"/>
      <c r="BS27" s="614">
        <v>32093</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1753327</v>
      </c>
      <c r="CS27" s="642"/>
      <c r="CT27" s="642"/>
      <c r="CU27" s="642"/>
      <c r="CV27" s="642"/>
      <c r="CW27" s="642"/>
      <c r="CX27" s="642"/>
      <c r="CY27" s="643"/>
      <c r="CZ27" s="615">
        <v>21.3</v>
      </c>
      <c r="DA27" s="640"/>
      <c r="DB27" s="640"/>
      <c r="DC27" s="644"/>
      <c r="DD27" s="619">
        <v>658308</v>
      </c>
      <c r="DE27" s="642"/>
      <c r="DF27" s="642"/>
      <c r="DG27" s="642"/>
      <c r="DH27" s="642"/>
      <c r="DI27" s="642"/>
      <c r="DJ27" s="642"/>
      <c r="DK27" s="643"/>
      <c r="DL27" s="619">
        <v>415732</v>
      </c>
      <c r="DM27" s="642"/>
      <c r="DN27" s="642"/>
      <c r="DO27" s="642"/>
      <c r="DP27" s="642"/>
      <c r="DQ27" s="642"/>
      <c r="DR27" s="642"/>
      <c r="DS27" s="642"/>
      <c r="DT27" s="642"/>
      <c r="DU27" s="642"/>
      <c r="DV27" s="643"/>
      <c r="DW27" s="615">
        <v>9.1</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196728</v>
      </c>
      <c r="S28" s="611"/>
      <c r="T28" s="611"/>
      <c r="U28" s="611"/>
      <c r="V28" s="611"/>
      <c r="W28" s="611"/>
      <c r="X28" s="611"/>
      <c r="Y28" s="612"/>
      <c r="Z28" s="613">
        <v>2.2999999999999998</v>
      </c>
      <c r="AA28" s="613"/>
      <c r="AB28" s="613"/>
      <c r="AC28" s="613"/>
      <c r="AD28" s="614" t="s">
        <v>121</v>
      </c>
      <c r="AE28" s="614"/>
      <c r="AF28" s="614"/>
      <c r="AG28" s="614"/>
      <c r="AH28" s="614"/>
      <c r="AI28" s="614"/>
      <c r="AJ28" s="614"/>
      <c r="AK28" s="614"/>
      <c r="AL28" s="615" t="s">
        <v>121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544414</v>
      </c>
      <c r="CS28" s="611"/>
      <c r="CT28" s="611"/>
      <c r="CU28" s="611"/>
      <c r="CV28" s="611"/>
      <c r="CW28" s="611"/>
      <c r="CX28" s="611"/>
      <c r="CY28" s="612"/>
      <c r="CZ28" s="615">
        <v>6.6</v>
      </c>
      <c r="DA28" s="640"/>
      <c r="DB28" s="640"/>
      <c r="DC28" s="644"/>
      <c r="DD28" s="619">
        <v>540745</v>
      </c>
      <c r="DE28" s="611"/>
      <c r="DF28" s="611"/>
      <c r="DG28" s="611"/>
      <c r="DH28" s="611"/>
      <c r="DI28" s="611"/>
      <c r="DJ28" s="611"/>
      <c r="DK28" s="612"/>
      <c r="DL28" s="619">
        <v>540745</v>
      </c>
      <c r="DM28" s="611"/>
      <c r="DN28" s="611"/>
      <c r="DO28" s="611"/>
      <c r="DP28" s="611"/>
      <c r="DQ28" s="611"/>
      <c r="DR28" s="611"/>
      <c r="DS28" s="611"/>
      <c r="DT28" s="611"/>
      <c r="DU28" s="611"/>
      <c r="DV28" s="612"/>
      <c r="DW28" s="615">
        <v>11.9</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42753</v>
      </c>
      <c r="S29" s="611"/>
      <c r="T29" s="611"/>
      <c r="U29" s="611"/>
      <c r="V29" s="611"/>
      <c r="W29" s="611"/>
      <c r="X29" s="611"/>
      <c r="Y29" s="612"/>
      <c r="Z29" s="613">
        <v>0.5</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544194</v>
      </c>
      <c r="CS29" s="642"/>
      <c r="CT29" s="642"/>
      <c r="CU29" s="642"/>
      <c r="CV29" s="642"/>
      <c r="CW29" s="642"/>
      <c r="CX29" s="642"/>
      <c r="CY29" s="643"/>
      <c r="CZ29" s="615">
        <v>6.6</v>
      </c>
      <c r="DA29" s="640"/>
      <c r="DB29" s="640"/>
      <c r="DC29" s="644"/>
      <c r="DD29" s="619">
        <v>540525</v>
      </c>
      <c r="DE29" s="642"/>
      <c r="DF29" s="642"/>
      <c r="DG29" s="642"/>
      <c r="DH29" s="642"/>
      <c r="DI29" s="642"/>
      <c r="DJ29" s="642"/>
      <c r="DK29" s="643"/>
      <c r="DL29" s="619">
        <v>540525</v>
      </c>
      <c r="DM29" s="642"/>
      <c r="DN29" s="642"/>
      <c r="DO29" s="642"/>
      <c r="DP29" s="642"/>
      <c r="DQ29" s="642"/>
      <c r="DR29" s="642"/>
      <c r="DS29" s="642"/>
      <c r="DT29" s="642"/>
      <c r="DU29" s="642"/>
      <c r="DV29" s="643"/>
      <c r="DW29" s="615">
        <v>11.9</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1522843</v>
      </c>
      <c r="S30" s="611"/>
      <c r="T30" s="611"/>
      <c r="U30" s="611"/>
      <c r="V30" s="611"/>
      <c r="W30" s="611"/>
      <c r="X30" s="611"/>
      <c r="Y30" s="612"/>
      <c r="Z30" s="613">
        <v>17.7</v>
      </c>
      <c r="AA30" s="613"/>
      <c r="AB30" s="613"/>
      <c r="AC30" s="613"/>
      <c r="AD30" s="614" t="s">
        <v>121</v>
      </c>
      <c r="AE30" s="614"/>
      <c r="AF30" s="614"/>
      <c r="AG30" s="614"/>
      <c r="AH30" s="614"/>
      <c r="AI30" s="614"/>
      <c r="AJ30" s="614"/>
      <c r="AK30" s="614"/>
      <c r="AL30" s="615" t="s">
        <v>121</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502661</v>
      </c>
      <c r="CS30" s="611"/>
      <c r="CT30" s="611"/>
      <c r="CU30" s="611"/>
      <c r="CV30" s="611"/>
      <c r="CW30" s="611"/>
      <c r="CX30" s="611"/>
      <c r="CY30" s="612"/>
      <c r="CZ30" s="615">
        <v>6.1</v>
      </c>
      <c r="DA30" s="640"/>
      <c r="DB30" s="640"/>
      <c r="DC30" s="644"/>
      <c r="DD30" s="619">
        <v>499362</v>
      </c>
      <c r="DE30" s="611"/>
      <c r="DF30" s="611"/>
      <c r="DG30" s="611"/>
      <c r="DH30" s="611"/>
      <c r="DI30" s="611"/>
      <c r="DJ30" s="611"/>
      <c r="DK30" s="612"/>
      <c r="DL30" s="619">
        <v>499362</v>
      </c>
      <c r="DM30" s="611"/>
      <c r="DN30" s="611"/>
      <c r="DO30" s="611"/>
      <c r="DP30" s="611"/>
      <c r="DQ30" s="611"/>
      <c r="DR30" s="611"/>
      <c r="DS30" s="611"/>
      <c r="DT30" s="611"/>
      <c r="DU30" s="611"/>
      <c r="DV30" s="612"/>
      <c r="DW30" s="615">
        <v>11</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99.3</v>
      </c>
      <c r="BH31" s="654"/>
      <c r="BI31" s="654"/>
      <c r="BJ31" s="654"/>
      <c r="BK31" s="654"/>
      <c r="BL31" s="654"/>
      <c r="BM31" s="605">
        <v>97.1</v>
      </c>
      <c r="BN31" s="654"/>
      <c r="BO31" s="654"/>
      <c r="BP31" s="654"/>
      <c r="BQ31" s="655"/>
      <c r="BR31" s="666">
        <v>99.3</v>
      </c>
      <c r="BS31" s="654"/>
      <c r="BT31" s="654"/>
      <c r="BU31" s="654"/>
      <c r="BV31" s="654"/>
      <c r="BW31" s="654"/>
      <c r="BX31" s="605">
        <v>97.3</v>
      </c>
      <c r="BY31" s="654"/>
      <c r="BZ31" s="654"/>
      <c r="CA31" s="654"/>
      <c r="CB31" s="655"/>
      <c r="CD31" s="648"/>
      <c r="CE31" s="649"/>
      <c r="CF31" s="607" t="s">
        <v>301</v>
      </c>
      <c r="CG31" s="608"/>
      <c r="CH31" s="608"/>
      <c r="CI31" s="608"/>
      <c r="CJ31" s="608"/>
      <c r="CK31" s="608"/>
      <c r="CL31" s="608"/>
      <c r="CM31" s="608"/>
      <c r="CN31" s="608"/>
      <c r="CO31" s="608"/>
      <c r="CP31" s="608"/>
      <c r="CQ31" s="609"/>
      <c r="CR31" s="610">
        <v>41533</v>
      </c>
      <c r="CS31" s="642"/>
      <c r="CT31" s="642"/>
      <c r="CU31" s="642"/>
      <c r="CV31" s="642"/>
      <c r="CW31" s="642"/>
      <c r="CX31" s="642"/>
      <c r="CY31" s="643"/>
      <c r="CZ31" s="615">
        <v>0.5</v>
      </c>
      <c r="DA31" s="640"/>
      <c r="DB31" s="640"/>
      <c r="DC31" s="644"/>
      <c r="DD31" s="619">
        <v>41163</v>
      </c>
      <c r="DE31" s="642"/>
      <c r="DF31" s="642"/>
      <c r="DG31" s="642"/>
      <c r="DH31" s="642"/>
      <c r="DI31" s="642"/>
      <c r="DJ31" s="642"/>
      <c r="DK31" s="643"/>
      <c r="DL31" s="619">
        <v>41163</v>
      </c>
      <c r="DM31" s="642"/>
      <c r="DN31" s="642"/>
      <c r="DO31" s="642"/>
      <c r="DP31" s="642"/>
      <c r="DQ31" s="642"/>
      <c r="DR31" s="642"/>
      <c r="DS31" s="642"/>
      <c r="DT31" s="642"/>
      <c r="DU31" s="642"/>
      <c r="DV31" s="643"/>
      <c r="DW31" s="615">
        <v>0.9</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574623</v>
      </c>
      <c r="S32" s="611"/>
      <c r="T32" s="611"/>
      <c r="U32" s="611"/>
      <c r="V32" s="611"/>
      <c r="W32" s="611"/>
      <c r="X32" s="611"/>
      <c r="Y32" s="612"/>
      <c r="Z32" s="613">
        <v>6.7</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303</v>
      </c>
      <c r="AX32" s="607" t="s">
        <v>304</v>
      </c>
      <c r="AY32" s="608"/>
      <c r="AZ32" s="608"/>
      <c r="BA32" s="608"/>
      <c r="BB32" s="608"/>
      <c r="BC32" s="608"/>
      <c r="BD32" s="608"/>
      <c r="BE32" s="608"/>
      <c r="BF32" s="609"/>
      <c r="BG32" s="667">
        <v>98.9</v>
      </c>
      <c r="BH32" s="642"/>
      <c r="BI32" s="642"/>
      <c r="BJ32" s="642"/>
      <c r="BK32" s="642"/>
      <c r="BL32" s="642"/>
      <c r="BM32" s="616">
        <v>96.2</v>
      </c>
      <c r="BN32" s="642"/>
      <c r="BO32" s="642"/>
      <c r="BP32" s="642"/>
      <c r="BQ32" s="665"/>
      <c r="BR32" s="667">
        <v>99</v>
      </c>
      <c r="BS32" s="642"/>
      <c r="BT32" s="642"/>
      <c r="BU32" s="642"/>
      <c r="BV32" s="642"/>
      <c r="BW32" s="642"/>
      <c r="BX32" s="616">
        <v>96.6</v>
      </c>
      <c r="BY32" s="642"/>
      <c r="BZ32" s="642"/>
      <c r="CA32" s="642"/>
      <c r="CB32" s="665"/>
      <c r="CD32" s="650"/>
      <c r="CE32" s="651"/>
      <c r="CF32" s="607" t="s">
        <v>305</v>
      </c>
      <c r="CG32" s="608"/>
      <c r="CH32" s="608"/>
      <c r="CI32" s="608"/>
      <c r="CJ32" s="608"/>
      <c r="CK32" s="608"/>
      <c r="CL32" s="608"/>
      <c r="CM32" s="608"/>
      <c r="CN32" s="608"/>
      <c r="CO32" s="608"/>
      <c r="CP32" s="608"/>
      <c r="CQ32" s="609"/>
      <c r="CR32" s="610">
        <v>220</v>
      </c>
      <c r="CS32" s="611"/>
      <c r="CT32" s="611"/>
      <c r="CU32" s="611"/>
      <c r="CV32" s="611"/>
      <c r="CW32" s="611"/>
      <c r="CX32" s="611"/>
      <c r="CY32" s="612"/>
      <c r="CZ32" s="615">
        <v>0</v>
      </c>
      <c r="DA32" s="640"/>
      <c r="DB32" s="640"/>
      <c r="DC32" s="644"/>
      <c r="DD32" s="619">
        <v>220</v>
      </c>
      <c r="DE32" s="611"/>
      <c r="DF32" s="611"/>
      <c r="DG32" s="611"/>
      <c r="DH32" s="611"/>
      <c r="DI32" s="611"/>
      <c r="DJ32" s="611"/>
      <c r="DK32" s="612"/>
      <c r="DL32" s="619">
        <v>220</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10904</v>
      </c>
      <c r="S33" s="611"/>
      <c r="T33" s="611"/>
      <c r="U33" s="611"/>
      <c r="V33" s="611"/>
      <c r="W33" s="611"/>
      <c r="X33" s="611"/>
      <c r="Y33" s="612"/>
      <c r="Z33" s="613">
        <v>0.1</v>
      </c>
      <c r="AA33" s="613"/>
      <c r="AB33" s="613"/>
      <c r="AC33" s="613"/>
      <c r="AD33" s="614">
        <v>4591</v>
      </c>
      <c r="AE33" s="614"/>
      <c r="AF33" s="614"/>
      <c r="AG33" s="614"/>
      <c r="AH33" s="614"/>
      <c r="AI33" s="614"/>
      <c r="AJ33" s="614"/>
      <c r="AK33" s="614"/>
      <c r="AL33" s="615">
        <v>0.1</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99.5</v>
      </c>
      <c r="BH33" s="669"/>
      <c r="BI33" s="669"/>
      <c r="BJ33" s="669"/>
      <c r="BK33" s="669"/>
      <c r="BL33" s="669"/>
      <c r="BM33" s="670">
        <v>97.4</v>
      </c>
      <c r="BN33" s="669"/>
      <c r="BO33" s="669"/>
      <c r="BP33" s="669"/>
      <c r="BQ33" s="671"/>
      <c r="BR33" s="668">
        <v>99.5</v>
      </c>
      <c r="BS33" s="669"/>
      <c r="BT33" s="669"/>
      <c r="BU33" s="669"/>
      <c r="BV33" s="669"/>
      <c r="BW33" s="669"/>
      <c r="BX33" s="670">
        <v>97.6</v>
      </c>
      <c r="BY33" s="669"/>
      <c r="BZ33" s="669"/>
      <c r="CA33" s="669"/>
      <c r="CB33" s="671"/>
      <c r="CD33" s="607" t="s">
        <v>308</v>
      </c>
      <c r="CE33" s="608"/>
      <c r="CF33" s="608"/>
      <c r="CG33" s="608"/>
      <c r="CH33" s="608"/>
      <c r="CI33" s="608"/>
      <c r="CJ33" s="608"/>
      <c r="CK33" s="608"/>
      <c r="CL33" s="608"/>
      <c r="CM33" s="608"/>
      <c r="CN33" s="608"/>
      <c r="CO33" s="608"/>
      <c r="CP33" s="608"/>
      <c r="CQ33" s="609"/>
      <c r="CR33" s="610">
        <v>3754871</v>
      </c>
      <c r="CS33" s="642"/>
      <c r="CT33" s="642"/>
      <c r="CU33" s="642"/>
      <c r="CV33" s="642"/>
      <c r="CW33" s="642"/>
      <c r="CX33" s="642"/>
      <c r="CY33" s="643"/>
      <c r="CZ33" s="615">
        <v>45.5</v>
      </c>
      <c r="DA33" s="640"/>
      <c r="DB33" s="640"/>
      <c r="DC33" s="644"/>
      <c r="DD33" s="619">
        <v>3216952</v>
      </c>
      <c r="DE33" s="642"/>
      <c r="DF33" s="642"/>
      <c r="DG33" s="642"/>
      <c r="DH33" s="642"/>
      <c r="DI33" s="642"/>
      <c r="DJ33" s="642"/>
      <c r="DK33" s="643"/>
      <c r="DL33" s="619">
        <v>2338830</v>
      </c>
      <c r="DM33" s="642"/>
      <c r="DN33" s="642"/>
      <c r="DO33" s="642"/>
      <c r="DP33" s="642"/>
      <c r="DQ33" s="642"/>
      <c r="DR33" s="642"/>
      <c r="DS33" s="642"/>
      <c r="DT33" s="642"/>
      <c r="DU33" s="642"/>
      <c r="DV33" s="643"/>
      <c r="DW33" s="615">
        <v>51.4</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628573</v>
      </c>
      <c r="S34" s="611"/>
      <c r="T34" s="611"/>
      <c r="U34" s="611"/>
      <c r="V34" s="611"/>
      <c r="W34" s="611"/>
      <c r="X34" s="611"/>
      <c r="Y34" s="612"/>
      <c r="Z34" s="613">
        <v>7.3</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1220601</v>
      </c>
      <c r="CS34" s="611"/>
      <c r="CT34" s="611"/>
      <c r="CU34" s="611"/>
      <c r="CV34" s="611"/>
      <c r="CW34" s="611"/>
      <c r="CX34" s="611"/>
      <c r="CY34" s="612"/>
      <c r="CZ34" s="615">
        <v>14.8</v>
      </c>
      <c r="DA34" s="640"/>
      <c r="DB34" s="640"/>
      <c r="DC34" s="644"/>
      <c r="DD34" s="619">
        <v>929406</v>
      </c>
      <c r="DE34" s="611"/>
      <c r="DF34" s="611"/>
      <c r="DG34" s="611"/>
      <c r="DH34" s="611"/>
      <c r="DI34" s="611"/>
      <c r="DJ34" s="611"/>
      <c r="DK34" s="612"/>
      <c r="DL34" s="619">
        <v>617217</v>
      </c>
      <c r="DM34" s="611"/>
      <c r="DN34" s="611"/>
      <c r="DO34" s="611"/>
      <c r="DP34" s="611"/>
      <c r="DQ34" s="611"/>
      <c r="DR34" s="611"/>
      <c r="DS34" s="611"/>
      <c r="DT34" s="611"/>
      <c r="DU34" s="611"/>
      <c r="DV34" s="612"/>
      <c r="DW34" s="615">
        <v>13.6</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253789</v>
      </c>
      <c r="S35" s="611"/>
      <c r="T35" s="611"/>
      <c r="U35" s="611"/>
      <c r="V35" s="611"/>
      <c r="W35" s="611"/>
      <c r="X35" s="611"/>
      <c r="Y35" s="612"/>
      <c r="Z35" s="613">
        <v>2.9</v>
      </c>
      <c r="AA35" s="613"/>
      <c r="AB35" s="613"/>
      <c r="AC35" s="613"/>
      <c r="AD35" s="614" t="s">
        <v>121</v>
      </c>
      <c r="AE35" s="614"/>
      <c r="AF35" s="614"/>
      <c r="AG35" s="614"/>
      <c r="AH35" s="614"/>
      <c r="AI35" s="614"/>
      <c r="AJ35" s="614"/>
      <c r="AK35" s="614"/>
      <c r="AL35" s="615" t="s">
        <v>121</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19476</v>
      </c>
      <c r="CS35" s="642"/>
      <c r="CT35" s="642"/>
      <c r="CU35" s="642"/>
      <c r="CV35" s="642"/>
      <c r="CW35" s="642"/>
      <c r="CX35" s="642"/>
      <c r="CY35" s="643"/>
      <c r="CZ35" s="615">
        <v>0.2</v>
      </c>
      <c r="DA35" s="640"/>
      <c r="DB35" s="640"/>
      <c r="DC35" s="644"/>
      <c r="DD35" s="619">
        <v>11738</v>
      </c>
      <c r="DE35" s="642"/>
      <c r="DF35" s="642"/>
      <c r="DG35" s="642"/>
      <c r="DH35" s="642"/>
      <c r="DI35" s="642"/>
      <c r="DJ35" s="642"/>
      <c r="DK35" s="643"/>
      <c r="DL35" s="619">
        <v>7822</v>
      </c>
      <c r="DM35" s="642"/>
      <c r="DN35" s="642"/>
      <c r="DO35" s="642"/>
      <c r="DP35" s="642"/>
      <c r="DQ35" s="642"/>
      <c r="DR35" s="642"/>
      <c r="DS35" s="642"/>
      <c r="DT35" s="642"/>
      <c r="DU35" s="642"/>
      <c r="DV35" s="643"/>
      <c r="DW35" s="615">
        <v>0.2</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72819</v>
      </c>
      <c r="S36" s="611"/>
      <c r="T36" s="611"/>
      <c r="U36" s="611"/>
      <c r="V36" s="611"/>
      <c r="W36" s="611"/>
      <c r="X36" s="611"/>
      <c r="Y36" s="612"/>
      <c r="Z36" s="613">
        <v>0.8</v>
      </c>
      <c r="AA36" s="613"/>
      <c r="AB36" s="613"/>
      <c r="AC36" s="613"/>
      <c r="AD36" s="614" t="s">
        <v>121</v>
      </c>
      <c r="AE36" s="614"/>
      <c r="AF36" s="614"/>
      <c r="AG36" s="614"/>
      <c r="AH36" s="614"/>
      <c r="AI36" s="614"/>
      <c r="AJ36" s="614"/>
      <c r="AK36" s="614"/>
      <c r="AL36" s="615" t="s">
        <v>121</v>
      </c>
      <c r="AM36" s="616"/>
      <c r="AN36" s="616"/>
      <c r="AO36" s="617"/>
      <c r="AP36" s="206"/>
      <c r="AQ36" s="676" t="s">
        <v>316</v>
      </c>
      <c r="AR36" s="677"/>
      <c r="AS36" s="677"/>
      <c r="AT36" s="677"/>
      <c r="AU36" s="677"/>
      <c r="AV36" s="677"/>
      <c r="AW36" s="677"/>
      <c r="AX36" s="677"/>
      <c r="AY36" s="678"/>
      <c r="AZ36" s="599">
        <v>1229285</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9974</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1430454</v>
      </c>
      <c r="CS36" s="611"/>
      <c r="CT36" s="611"/>
      <c r="CU36" s="611"/>
      <c r="CV36" s="611"/>
      <c r="CW36" s="611"/>
      <c r="CX36" s="611"/>
      <c r="CY36" s="612"/>
      <c r="CZ36" s="615">
        <v>17.3</v>
      </c>
      <c r="DA36" s="640"/>
      <c r="DB36" s="640"/>
      <c r="DC36" s="644"/>
      <c r="DD36" s="619">
        <v>1345928</v>
      </c>
      <c r="DE36" s="611"/>
      <c r="DF36" s="611"/>
      <c r="DG36" s="611"/>
      <c r="DH36" s="611"/>
      <c r="DI36" s="611"/>
      <c r="DJ36" s="611"/>
      <c r="DK36" s="612"/>
      <c r="DL36" s="619">
        <v>1002326</v>
      </c>
      <c r="DM36" s="611"/>
      <c r="DN36" s="611"/>
      <c r="DO36" s="611"/>
      <c r="DP36" s="611"/>
      <c r="DQ36" s="611"/>
      <c r="DR36" s="611"/>
      <c r="DS36" s="611"/>
      <c r="DT36" s="611"/>
      <c r="DU36" s="611"/>
      <c r="DV36" s="612"/>
      <c r="DW36" s="615">
        <v>22</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164348</v>
      </c>
      <c r="S37" s="611"/>
      <c r="T37" s="611"/>
      <c r="U37" s="611"/>
      <c r="V37" s="611"/>
      <c r="W37" s="611"/>
      <c r="X37" s="611"/>
      <c r="Y37" s="612"/>
      <c r="Z37" s="613">
        <v>1.9</v>
      </c>
      <c r="AA37" s="613"/>
      <c r="AB37" s="613"/>
      <c r="AC37" s="613"/>
      <c r="AD37" s="614">
        <v>6448</v>
      </c>
      <c r="AE37" s="614"/>
      <c r="AF37" s="614"/>
      <c r="AG37" s="614"/>
      <c r="AH37" s="614"/>
      <c r="AI37" s="614"/>
      <c r="AJ37" s="614"/>
      <c r="AK37" s="614"/>
      <c r="AL37" s="615">
        <v>0.1</v>
      </c>
      <c r="AM37" s="616"/>
      <c r="AN37" s="616"/>
      <c r="AO37" s="617"/>
      <c r="AQ37" s="673" t="s">
        <v>320</v>
      </c>
      <c r="AR37" s="674"/>
      <c r="AS37" s="674"/>
      <c r="AT37" s="674"/>
      <c r="AU37" s="674"/>
      <c r="AV37" s="674"/>
      <c r="AW37" s="674"/>
      <c r="AX37" s="674"/>
      <c r="AY37" s="675"/>
      <c r="AZ37" s="610">
        <v>449997</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-25141</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592993</v>
      </c>
      <c r="CS37" s="642"/>
      <c r="CT37" s="642"/>
      <c r="CU37" s="642"/>
      <c r="CV37" s="642"/>
      <c r="CW37" s="642"/>
      <c r="CX37" s="642"/>
      <c r="CY37" s="643"/>
      <c r="CZ37" s="615">
        <v>7.2</v>
      </c>
      <c r="DA37" s="640"/>
      <c r="DB37" s="640"/>
      <c r="DC37" s="644"/>
      <c r="DD37" s="619">
        <v>592936</v>
      </c>
      <c r="DE37" s="642"/>
      <c r="DF37" s="642"/>
      <c r="DG37" s="642"/>
      <c r="DH37" s="642"/>
      <c r="DI37" s="642"/>
      <c r="DJ37" s="642"/>
      <c r="DK37" s="643"/>
      <c r="DL37" s="619">
        <v>532623</v>
      </c>
      <c r="DM37" s="642"/>
      <c r="DN37" s="642"/>
      <c r="DO37" s="642"/>
      <c r="DP37" s="642"/>
      <c r="DQ37" s="642"/>
      <c r="DR37" s="642"/>
      <c r="DS37" s="642"/>
      <c r="DT37" s="642"/>
      <c r="DU37" s="642"/>
      <c r="DV37" s="643"/>
      <c r="DW37" s="615">
        <v>11.7</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470200</v>
      </c>
      <c r="S38" s="611"/>
      <c r="T38" s="611"/>
      <c r="U38" s="611"/>
      <c r="V38" s="611"/>
      <c r="W38" s="611"/>
      <c r="X38" s="611"/>
      <c r="Y38" s="612"/>
      <c r="Z38" s="613">
        <v>5.5</v>
      </c>
      <c r="AA38" s="613"/>
      <c r="AB38" s="613"/>
      <c r="AC38" s="613"/>
      <c r="AD38" s="614" t="s">
        <v>121</v>
      </c>
      <c r="AE38" s="614"/>
      <c r="AF38" s="614"/>
      <c r="AG38" s="614"/>
      <c r="AH38" s="614"/>
      <c r="AI38" s="614"/>
      <c r="AJ38" s="614"/>
      <c r="AK38" s="614"/>
      <c r="AL38" s="615" t="s">
        <v>121</v>
      </c>
      <c r="AM38" s="616"/>
      <c r="AN38" s="616"/>
      <c r="AO38" s="617"/>
      <c r="AQ38" s="673" t="s">
        <v>324</v>
      </c>
      <c r="AR38" s="674"/>
      <c r="AS38" s="674"/>
      <c r="AT38" s="674"/>
      <c r="AU38" s="674"/>
      <c r="AV38" s="674"/>
      <c r="AW38" s="674"/>
      <c r="AX38" s="674"/>
      <c r="AY38" s="675"/>
      <c r="AZ38" s="610">
        <v>2569</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2131</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776719</v>
      </c>
      <c r="CS38" s="611"/>
      <c r="CT38" s="611"/>
      <c r="CU38" s="611"/>
      <c r="CV38" s="611"/>
      <c r="CW38" s="611"/>
      <c r="CX38" s="611"/>
      <c r="CY38" s="612"/>
      <c r="CZ38" s="615">
        <v>9.4</v>
      </c>
      <c r="DA38" s="640"/>
      <c r="DB38" s="640"/>
      <c r="DC38" s="644"/>
      <c r="DD38" s="619">
        <v>624192</v>
      </c>
      <c r="DE38" s="611"/>
      <c r="DF38" s="611"/>
      <c r="DG38" s="611"/>
      <c r="DH38" s="611"/>
      <c r="DI38" s="611"/>
      <c r="DJ38" s="611"/>
      <c r="DK38" s="612"/>
      <c r="DL38" s="619">
        <v>552292</v>
      </c>
      <c r="DM38" s="611"/>
      <c r="DN38" s="611"/>
      <c r="DO38" s="611"/>
      <c r="DP38" s="611"/>
      <c r="DQ38" s="611"/>
      <c r="DR38" s="611"/>
      <c r="DS38" s="611"/>
      <c r="DT38" s="611"/>
      <c r="DU38" s="611"/>
      <c r="DV38" s="612"/>
      <c r="DW38" s="615">
        <v>12.1</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328</v>
      </c>
      <c r="AR39" s="674"/>
      <c r="AS39" s="674"/>
      <c r="AT39" s="674"/>
      <c r="AU39" s="674"/>
      <c r="AV39" s="674"/>
      <c r="AW39" s="674"/>
      <c r="AX39" s="674"/>
      <c r="AY39" s="675"/>
      <c r="AZ39" s="610" t="s">
        <v>121</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3169</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148428</v>
      </c>
      <c r="CS39" s="642"/>
      <c r="CT39" s="642"/>
      <c r="CU39" s="642"/>
      <c r="CV39" s="642"/>
      <c r="CW39" s="642"/>
      <c r="CX39" s="642"/>
      <c r="CY39" s="643"/>
      <c r="CZ39" s="615">
        <v>1.8</v>
      </c>
      <c r="DA39" s="640"/>
      <c r="DB39" s="640"/>
      <c r="DC39" s="644"/>
      <c r="DD39" s="619">
        <v>146515</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15800</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332</v>
      </c>
      <c r="AR40" s="674"/>
      <c r="AS40" s="674"/>
      <c r="AT40" s="674"/>
      <c r="AU40" s="674"/>
      <c r="AV40" s="674"/>
      <c r="AW40" s="674"/>
      <c r="AX40" s="674"/>
      <c r="AY40" s="675"/>
      <c r="AZ40" s="610" t="s">
        <v>121</v>
      </c>
      <c r="BA40" s="611"/>
      <c r="BB40" s="611"/>
      <c r="BC40" s="611"/>
      <c r="BD40" s="642"/>
      <c r="BE40" s="642"/>
      <c r="BF40" s="665"/>
      <c r="BG40" s="658" t="s">
        <v>333</v>
      </c>
      <c r="BH40" s="659"/>
      <c r="BI40" s="659"/>
      <c r="BJ40" s="659"/>
      <c r="BK40" s="659"/>
      <c r="BL40" s="202"/>
      <c r="BM40" s="608" t="s">
        <v>334</v>
      </c>
      <c r="BN40" s="608"/>
      <c r="BO40" s="608"/>
      <c r="BP40" s="608"/>
      <c r="BQ40" s="608"/>
      <c r="BR40" s="608"/>
      <c r="BS40" s="608"/>
      <c r="BT40" s="608"/>
      <c r="BU40" s="609"/>
      <c r="BV40" s="610">
        <v>84</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159193</v>
      </c>
      <c r="CS40" s="611"/>
      <c r="CT40" s="611"/>
      <c r="CU40" s="611"/>
      <c r="CV40" s="611"/>
      <c r="CW40" s="611"/>
      <c r="CX40" s="611"/>
      <c r="CY40" s="612"/>
      <c r="CZ40" s="615">
        <v>1.9</v>
      </c>
      <c r="DA40" s="640"/>
      <c r="DB40" s="640"/>
      <c r="DC40" s="644"/>
      <c r="DD40" s="619">
        <v>159173</v>
      </c>
      <c r="DE40" s="611"/>
      <c r="DF40" s="611"/>
      <c r="DG40" s="611"/>
      <c r="DH40" s="611"/>
      <c r="DI40" s="611"/>
      <c r="DJ40" s="611"/>
      <c r="DK40" s="612"/>
      <c r="DL40" s="619">
        <v>159173</v>
      </c>
      <c r="DM40" s="611"/>
      <c r="DN40" s="611"/>
      <c r="DO40" s="611"/>
      <c r="DP40" s="611"/>
      <c r="DQ40" s="611"/>
      <c r="DR40" s="611"/>
      <c r="DS40" s="611"/>
      <c r="DT40" s="611"/>
      <c r="DU40" s="611"/>
      <c r="DV40" s="612"/>
      <c r="DW40" s="615">
        <v>3.5</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8624149</v>
      </c>
      <c r="S41" s="683"/>
      <c r="T41" s="683"/>
      <c r="U41" s="683"/>
      <c r="V41" s="683"/>
      <c r="W41" s="683"/>
      <c r="X41" s="683"/>
      <c r="Y41" s="687"/>
      <c r="Z41" s="688">
        <v>100</v>
      </c>
      <c r="AA41" s="688"/>
      <c r="AB41" s="688"/>
      <c r="AC41" s="688"/>
      <c r="AD41" s="689">
        <v>4537745</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171424</v>
      </c>
      <c r="BA41" s="611"/>
      <c r="BB41" s="611"/>
      <c r="BC41" s="611"/>
      <c r="BD41" s="642"/>
      <c r="BE41" s="642"/>
      <c r="BF41" s="665"/>
      <c r="BG41" s="658"/>
      <c r="BH41" s="659"/>
      <c r="BI41" s="659"/>
      <c r="BJ41" s="659"/>
      <c r="BK41" s="659"/>
      <c r="BL41" s="202"/>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605295</v>
      </c>
      <c r="BA42" s="683"/>
      <c r="BB42" s="683"/>
      <c r="BC42" s="683"/>
      <c r="BD42" s="669"/>
      <c r="BE42" s="669"/>
      <c r="BF42" s="671"/>
      <c r="BG42" s="660"/>
      <c r="BH42" s="661"/>
      <c r="BI42" s="661"/>
      <c r="BJ42" s="661"/>
      <c r="BK42" s="661"/>
      <c r="BL42" s="203"/>
      <c r="BM42" s="632" t="s">
        <v>341</v>
      </c>
      <c r="BN42" s="632"/>
      <c r="BO42" s="632"/>
      <c r="BP42" s="632"/>
      <c r="BQ42" s="632"/>
      <c r="BR42" s="632"/>
      <c r="BS42" s="632"/>
      <c r="BT42" s="632"/>
      <c r="BU42" s="633"/>
      <c r="BV42" s="682">
        <v>488</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1030631</v>
      </c>
      <c r="CS42" s="642"/>
      <c r="CT42" s="642"/>
      <c r="CU42" s="642"/>
      <c r="CV42" s="642"/>
      <c r="CW42" s="642"/>
      <c r="CX42" s="642"/>
      <c r="CY42" s="643"/>
      <c r="CZ42" s="615">
        <v>12.5</v>
      </c>
      <c r="DA42" s="640"/>
      <c r="DB42" s="640"/>
      <c r="DC42" s="644"/>
      <c r="DD42" s="619">
        <v>194000</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78301</v>
      </c>
      <c r="CS43" s="642"/>
      <c r="CT43" s="642"/>
      <c r="CU43" s="642"/>
      <c r="CV43" s="642"/>
      <c r="CW43" s="642"/>
      <c r="CX43" s="642"/>
      <c r="CY43" s="643"/>
      <c r="CZ43" s="615">
        <v>0.9</v>
      </c>
      <c r="DA43" s="640"/>
      <c r="DB43" s="640"/>
      <c r="DC43" s="644"/>
      <c r="DD43" s="619">
        <v>78301</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1017618</v>
      </c>
      <c r="CS44" s="611"/>
      <c r="CT44" s="611"/>
      <c r="CU44" s="611"/>
      <c r="CV44" s="611"/>
      <c r="CW44" s="611"/>
      <c r="CX44" s="611"/>
      <c r="CY44" s="612"/>
      <c r="CZ44" s="615">
        <v>12.3</v>
      </c>
      <c r="DA44" s="616"/>
      <c r="DB44" s="616"/>
      <c r="DC44" s="622"/>
      <c r="DD44" s="619">
        <v>191893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693667</v>
      </c>
      <c r="CS45" s="642"/>
      <c r="CT45" s="642"/>
      <c r="CU45" s="642"/>
      <c r="CV45" s="642"/>
      <c r="CW45" s="642"/>
      <c r="CX45" s="642"/>
      <c r="CY45" s="643"/>
      <c r="CZ45" s="615">
        <v>8.4</v>
      </c>
      <c r="DA45" s="640"/>
      <c r="DB45" s="640"/>
      <c r="DC45" s="644"/>
      <c r="DD45" s="619">
        <v>57388</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349</v>
      </c>
      <c r="CG46" s="608"/>
      <c r="CH46" s="608"/>
      <c r="CI46" s="608"/>
      <c r="CJ46" s="608"/>
      <c r="CK46" s="608"/>
      <c r="CL46" s="608"/>
      <c r="CM46" s="608"/>
      <c r="CN46" s="608"/>
      <c r="CO46" s="608"/>
      <c r="CP46" s="608"/>
      <c r="CQ46" s="609"/>
      <c r="CR46" s="610">
        <v>301996</v>
      </c>
      <c r="CS46" s="611"/>
      <c r="CT46" s="611"/>
      <c r="CU46" s="611"/>
      <c r="CV46" s="611"/>
      <c r="CW46" s="611"/>
      <c r="CX46" s="611"/>
      <c r="CY46" s="612"/>
      <c r="CZ46" s="615">
        <v>3.7</v>
      </c>
      <c r="DA46" s="616"/>
      <c r="DB46" s="616"/>
      <c r="DC46" s="622"/>
      <c r="DD46" s="619">
        <v>132150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350</v>
      </c>
      <c r="CG47" s="608"/>
      <c r="CH47" s="608"/>
      <c r="CI47" s="608"/>
      <c r="CJ47" s="608"/>
      <c r="CK47" s="608"/>
      <c r="CL47" s="608"/>
      <c r="CM47" s="608"/>
      <c r="CN47" s="608"/>
      <c r="CO47" s="608"/>
      <c r="CP47" s="608"/>
      <c r="CQ47" s="609"/>
      <c r="CR47" s="610">
        <v>13013</v>
      </c>
      <c r="CS47" s="642"/>
      <c r="CT47" s="642"/>
      <c r="CU47" s="642"/>
      <c r="CV47" s="642"/>
      <c r="CW47" s="642"/>
      <c r="CX47" s="642"/>
      <c r="CY47" s="643"/>
      <c r="CZ47" s="615">
        <v>0.2</v>
      </c>
      <c r="DA47" s="640"/>
      <c r="DB47" s="640"/>
      <c r="DC47" s="644"/>
      <c r="DD47" s="619">
        <v>2107</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351</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8245428</v>
      </c>
      <c r="CS49" s="669"/>
      <c r="CT49" s="669"/>
      <c r="CU49" s="669"/>
      <c r="CV49" s="669"/>
      <c r="CW49" s="669"/>
      <c r="CX49" s="669"/>
      <c r="CY49" s="698"/>
      <c r="CZ49" s="690">
        <v>100</v>
      </c>
      <c r="DA49" s="699"/>
      <c r="DB49" s="699"/>
      <c r="DC49" s="700"/>
      <c r="DD49" s="701">
        <v>5642055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K5rgAele9gx4CHuEcK9YD0Ed8hgPt3B7DrPeNnXYdJ5Sev1qRgOK9qwFOHIxZXiGQ+4qpzu1LDUgT542bUK9BQ==" saltValue="FdC49Xj6Na0WCJpTDL5qo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375</v>
      </c>
      <c r="C7" s="737"/>
      <c r="D7" s="737"/>
      <c r="E7" s="737"/>
      <c r="F7" s="737"/>
      <c r="G7" s="737"/>
      <c r="H7" s="737"/>
      <c r="I7" s="737"/>
      <c r="J7" s="737"/>
      <c r="K7" s="737"/>
      <c r="L7" s="737"/>
      <c r="M7" s="737"/>
      <c r="N7" s="737"/>
      <c r="O7" s="737"/>
      <c r="P7" s="738"/>
      <c r="Q7" s="739">
        <v>8624</v>
      </c>
      <c r="R7" s="740"/>
      <c r="S7" s="740"/>
      <c r="T7" s="740"/>
      <c r="U7" s="740"/>
      <c r="V7" s="740">
        <v>8245</v>
      </c>
      <c r="W7" s="740"/>
      <c r="X7" s="740"/>
      <c r="Y7" s="740"/>
      <c r="Z7" s="740"/>
      <c r="AA7" s="740">
        <v>379</v>
      </c>
      <c r="AB7" s="740"/>
      <c r="AC7" s="740"/>
      <c r="AD7" s="740"/>
      <c r="AE7" s="741"/>
      <c r="AF7" s="742">
        <v>362</v>
      </c>
      <c r="AG7" s="743"/>
      <c r="AH7" s="743"/>
      <c r="AI7" s="743"/>
      <c r="AJ7" s="744"/>
      <c r="AK7" s="745">
        <v>0</v>
      </c>
      <c r="AL7" s="746"/>
      <c r="AM7" s="746"/>
      <c r="AN7" s="746"/>
      <c r="AO7" s="746"/>
      <c r="AP7" s="746">
        <v>7353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362</v>
      </c>
      <c r="AG23" s="780"/>
      <c r="AH23" s="780"/>
      <c r="AI23" s="780"/>
      <c r="AJ23" s="783"/>
      <c r="AK23" s="784"/>
      <c r="AL23" s="785"/>
      <c r="AM23" s="785"/>
      <c r="AN23" s="785"/>
      <c r="AO23" s="785"/>
      <c r="AP23" s="780"/>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2126</v>
      </c>
      <c r="R28" s="810"/>
      <c r="S28" s="810"/>
      <c r="T28" s="810"/>
      <c r="U28" s="810"/>
      <c r="V28" s="810">
        <v>2117</v>
      </c>
      <c r="W28" s="810"/>
      <c r="X28" s="810"/>
      <c r="Y28" s="810"/>
      <c r="Z28" s="810"/>
      <c r="AA28" s="810">
        <v>10</v>
      </c>
      <c r="AB28" s="810"/>
      <c r="AC28" s="810"/>
      <c r="AD28" s="810"/>
      <c r="AE28" s="811"/>
      <c r="AF28" s="812">
        <v>10</v>
      </c>
      <c r="AG28" s="810"/>
      <c r="AH28" s="810"/>
      <c r="AI28" s="810"/>
      <c r="AJ28" s="813"/>
      <c r="AK28" s="814">
        <v>171</v>
      </c>
      <c r="AL28" s="815"/>
      <c r="AM28" s="815"/>
      <c r="AN28" s="815"/>
      <c r="AO28" s="815"/>
      <c r="AP28" s="815" t="s">
        <v>545</v>
      </c>
      <c r="AQ28" s="815"/>
      <c r="AR28" s="815"/>
      <c r="AS28" s="815"/>
      <c r="AT28" s="815"/>
      <c r="AU28" s="815" t="s">
        <v>545</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1788</v>
      </c>
      <c r="R29" s="771"/>
      <c r="S29" s="771"/>
      <c r="T29" s="771"/>
      <c r="U29" s="771"/>
      <c r="V29" s="771">
        <v>1731</v>
      </c>
      <c r="W29" s="771"/>
      <c r="X29" s="771"/>
      <c r="Y29" s="771"/>
      <c r="Z29" s="771"/>
      <c r="AA29" s="771">
        <v>57</v>
      </c>
      <c r="AB29" s="771"/>
      <c r="AC29" s="771"/>
      <c r="AD29" s="771"/>
      <c r="AE29" s="772"/>
      <c r="AF29" s="773">
        <v>57</v>
      </c>
      <c r="AG29" s="774"/>
      <c r="AH29" s="774"/>
      <c r="AI29" s="774"/>
      <c r="AJ29" s="775"/>
      <c r="AK29" s="821">
        <v>281</v>
      </c>
      <c r="AL29" s="817"/>
      <c r="AM29" s="817"/>
      <c r="AN29" s="817"/>
      <c r="AO29" s="817"/>
      <c r="AP29" s="817" t="s">
        <v>545</v>
      </c>
      <c r="AQ29" s="817"/>
      <c r="AR29" s="817"/>
      <c r="AS29" s="817"/>
      <c r="AT29" s="817"/>
      <c r="AU29" s="817" t="s">
        <v>545</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295</v>
      </c>
      <c r="R30" s="771"/>
      <c r="S30" s="771"/>
      <c r="T30" s="771"/>
      <c r="U30" s="771"/>
      <c r="V30" s="771">
        <v>295</v>
      </c>
      <c r="W30" s="771"/>
      <c r="X30" s="771"/>
      <c r="Y30" s="771"/>
      <c r="Z30" s="771"/>
      <c r="AA30" s="771">
        <v>1</v>
      </c>
      <c r="AB30" s="771"/>
      <c r="AC30" s="771"/>
      <c r="AD30" s="771"/>
      <c r="AE30" s="772"/>
      <c r="AF30" s="773">
        <v>1</v>
      </c>
      <c r="AG30" s="774"/>
      <c r="AH30" s="774"/>
      <c r="AI30" s="774"/>
      <c r="AJ30" s="775"/>
      <c r="AK30" s="821">
        <v>99</v>
      </c>
      <c r="AL30" s="817"/>
      <c r="AM30" s="817"/>
      <c r="AN30" s="817"/>
      <c r="AO30" s="817"/>
      <c r="AP30" s="817" t="s">
        <v>545</v>
      </c>
      <c r="AQ30" s="817"/>
      <c r="AR30" s="817"/>
      <c r="AS30" s="817"/>
      <c r="AT30" s="817"/>
      <c r="AU30" s="817" t="s">
        <v>545</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246</v>
      </c>
      <c r="R31" s="771"/>
      <c r="S31" s="771"/>
      <c r="T31" s="771"/>
      <c r="U31" s="771"/>
      <c r="V31" s="771">
        <v>218</v>
      </c>
      <c r="W31" s="771"/>
      <c r="X31" s="771"/>
      <c r="Y31" s="771"/>
      <c r="Z31" s="771"/>
      <c r="AA31" s="771">
        <v>29</v>
      </c>
      <c r="AB31" s="771"/>
      <c r="AC31" s="771"/>
      <c r="AD31" s="771"/>
      <c r="AE31" s="772"/>
      <c r="AF31" s="773">
        <v>213</v>
      </c>
      <c r="AG31" s="774"/>
      <c r="AH31" s="774"/>
      <c r="AI31" s="774"/>
      <c r="AJ31" s="775"/>
      <c r="AK31" s="821">
        <v>2</v>
      </c>
      <c r="AL31" s="817"/>
      <c r="AM31" s="817"/>
      <c r="AN31" s="817"/>
      <c r="AO31" s="817"/>
      <c r="AP31" s="817">
        <v>839</v>
      </c>
      <c r="AQ31" s="817"/>
      <c r="AR31" s="817"/>
      <c r="AS31" s="817"/>
      <c r="AT31" s="817"/>
      <c r="AU31" s="817" t="s">
        <v>545</v>
      </c>
      <c r="AV31" s="817"/>
      <c r="AW31" s="817"/>
      <c r="AX31" s="817"/>
      <c r="AY31" s="817"/>
      <c r="AZ31" s="818"/>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394</v>
      </c>
      <c r="C32" s="768"/>
      <c r="D32" s="768"/>
      <c r="E32" s="768"/>
      <c r="F32" s="768"/>
      <c r="G32" s="768"/>
      <c r="H32" s="768"/>
      <c r="I32" s="768"/>
      <c r="J32" s="768"/>
      <c r="K32" s="768"/>
      <c r="L32" s="768"/>
      <c r="M32" s="768"/>
      <c r="N32" s="768"/>
      <c r="O32" s="768"/>
      <c r="P32" s="769"/>
      <c r="Q32" s="770">
        <v>817</v>
      </c>
      <c r="R32" s="771"/>
      <c r="S32" s="771"/>
      <c r="T32" s="771"/>
      <c r="U32" s="771"/>
      <c r="V32" s="771">
        <v>760</v>
      </c>
      <c r="W32" s="771"/>
      <c r="X32" s="771"/>
      <c r="Y32" s="771"/>
      <c r="Z32" s="771"/>
      <c r="AA32" s="771">
        <v>57</v>
      </c>
      <c r="AB32" s="771"/>
      <c r="AC32" s="771"/>
      <c r="AD32" s="771"/>
      <c r="AE32" s="772"/>
      <c r="AF32" s="773">
        <v>311</v>
      </c>
      <c r="AG32" s="774"/>
      <c r="AH32" s="774"/>
      <c r="AI32" s="774"/>
      <c r="AJ32" s="775"/>
      <c r="AK32" s="821">
        <v>450</v>
      </c>
      <c r="AL32" s="817"/>
      <c r="AM32" s="817"/>
      <c r="AN32" s="817"/>
      <c r="AO32" s="817"/>
      <c r="AP32" s="817">
        <v>3333</v>
      </c>
      <c r="AQ32" s="817"/>
      <c r="AR32" s="817"/>
      <c r="AS32" s="817"/>
      <c r="AT32" s="817"/>
      <c r="AU32" s="817" t="s">
        <v>545</v>
      </c>
      <c r="AV32" s="817"/>
      <c r="AW32" s="817"/>
      <c r="AX32" s="817"/>
      <c r="AY32" s="817"/>
      <c r="AZ32" s="818"/>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593</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544</v>
      </c>
      <c r="C68" s="857"/>
      <c r="D68" s="857"/>
      <c r="E68" s="857"/>
      <c r="F68" s="857"/>
      <c r="G68" s="857"/>
      <c r="H68" s="857"/>
      <c r="I68" s="857"/>
      <c r="J68" s="857"/>
      <c r="K68" s="857"/>
      <c r="L68" s="857"/>
      <c r="M68" s="857"/>
      <c r="N68" s="857"/>
      <c r="O68" s="857"/>
      <c r="P68" s="858"/>
      <c r="Q68" s="859">
        <v>7064</v>
      </c>
      <c r="R68" s="853"/>
      <c r="S68" s="853"/>
      <c r="T68" s="853"/>
      <c r="U68" s="853"/>
      <c r="V68" s="853">
        <v>6858</v>
      </c>
      <c r="W68" s="853"/>
      <c r="X68" s="853"/>
      <c r="Y68" s="853"/>
      <c r="Z68" s="853"/>
      <c r="AA68" s="853">
        <v>206</v>
      </c>
      <c r="AB68" s="853"/>
      <c r="AC68" s="853"/>
      <c r="AD68" s="853"/>
      <c r="AE68" s="853"/>
      <c r="AF68" s="853">
        <v>170</v>
      </c>
      <c r="AG68" s="853"/>
      <c r="AH68" s="853"/>
      <c r="AI68" s="853"/>
      <c r="AJ68" s="853"/>
      <c r="AK68" s="853">
        <v>302</v>
      </c>
      <c r="AL68" s="853"/>
      <c r="AM68" s="853"/>
      <c r="AN68" s="853"/>
      <c r="AO68" s="853"/>
      <c r="AP68" s="853">
        <v>8430</v>
      </c>
      <c r="AQ68" s="853"/>
      <c r="AR68" s="853"/>
      <c r="AS68" s="853"/>
      <c r="AT68" s="853"/>
      <c r="AU68" s="853"/>
      <c r="AV68" s="853"/>
      <c r="AW68" s="853"/>
      <c r="AX68" s="853"/>
      <c r="AY68" s="853"/>
      <c r="AZ68" s="854" t="s">
        <v>546</v>
      </c>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c r="C69" s="861"/>
      <c r="D69" s="861"/>
      <c r="E69" s="861"/>
      <c r="F69" s="861"/>
      <c r="G69" s="861"/>
      <c r="H69" s="861"/>
      <c r="I69" s="861"/>
      <c r="J69" s="861"/>
      <c r="K69" s="861"/>
      <c r="L69" s="861"/>
      <c r="M69" s="861"/>
      <c r="N69" s="861"/>
      <c r="O69" s="861"/>
      <c r="P69" s="862"/>
      <c r="Q69" s="863"/>
      <c r="R69" s="817"/>
      <c r="S69" s="817"/>
      <c r="T69" s="817"/>
      <c r="U69" s="817"/>
      <c r="V69" s="817"/>
      <c r="W69" s="817"/>
      <c r="X69" s="817"/>
      <c r="Y69" s="817"/>
      <c r="Z69" s="817"/>
      <c r="AA69" s="817"/>
      <c r="AB69" s="817"/>
      <c r="AC69" s="817"/>
      <c r="AD69" s="817"/>
      <c r="AE69" s="817"/>
      <c r="AF69" s="817"/>
      <c r="AG69" s="817"/>
      <c r="AH69" s="817"/>
      <c r="AI69" s="817"/>
      <c r="AJ69" s="817"/>
      <c r="AK69" s="817"/>
      <c r="AL69" s="817"/>
      <c r="AM69" s="817"/>
      <c r="AN69" s="817"/>
      <c r="AO69" s="817"/>
      <c r="AP69" s="817"/>
      <c r="AQ69" s="817"/>
      <c r="AR69" s="817"/>
      <c r="AS69" s="817"/>
      <c r="AT69" s="817"/>
      <c r="AU69" s="817"/>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295</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295</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295</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535424</v>
      </c>
      <c r="AB110" s="887"/>
      <c r="AC110" s="887"/>
      <c r="AD110" s="887"/>
      <c r="AE110" s="888"/>
      <c r="AF110" s="889">
        <v>549645</v>
      </c>
      <c r="AG110" s="887"/>
      <c r="AH110" s="887"/>
      <c r="AI110" s="887"/>
      <c r="AJ110" s="888"/>
      <c r="AK110" s="889">
        <v>544194</v>
      </c>
      <c r="AL110" s="887"/>
      <c r="AM110" s="887"/>
      <c r="AN110" s="887"/>
      <c r="AO110" s="888"/>
      <c r="AP110" s="890">
        <v>14.2</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6845336</v>
      </c>
      <c r="BR110" s="918"/>
      <c r="BS110" s="918"/>
      <c r="BT110" s="918"/>
      <c r="BU110" s="918"/>
      <c r="BV110" s="918">
        <v>7385232</v>
      </c>
      <c r="BW110" s="918"/>
      <c r="BX110" s="918"/>
      <c r="BY110" s="918"/>
      <c r="BZ110" s="918"/>
      <c r="CA110" s="918">
        <v>7352771</v>
      </c>
      <c r="CB110" s="918"/>
      <c r="CC110" s="918"/>
      <c r="CD110" s="918"/>
      <c r="CE110" s="918"/>
      <c r="CF110" s="931">
        <v>192.2</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3942106</v>
      </c>
      <c r="DH110" s="918"/>
      <c r="DI110" s="918"/>
      <c r="DJ110" s="918"/>
      <c r="DK110" s="918"/>
      <c r="DL110" s="918">
        <v>3777529</v>
      </c>
      <c r="DM110" s="918"/>
      <c r="DN110" s="918"/>
      <c r="DO110" s="918"/>
      <c r="DP110" s="918"/>
      <c r="DQ110" s="918">
        <v>3612721</v>
      </c>
      <c r="DR110" s="918"/>
      <c r="DS110" s="918"/>
      <c r="DT110" s="918"/>
      <c r="DU110" s="918"/>
      <c r="DV110" s="919">
        <v>94.5</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3942106</v>
      </c>
      <c r="BR111" s="913"/>
      <c r="BS111" s="913"/>
      <c r="BT111" s="913"/>
      <c r="BU111" s="913"/>
      <c r="BV111" s="913">
        <v>3777529</v>
      </c>
      <c r="BW111" s="913"/>
      <c r="BX111" s="913"/>
      <c r="BY111" s="913"/>
      <c r="BZ111" s="913"/>
      <c r="CA111" s="913">
        <v>3612721</v>
      </c>
      <c r="CB111" s="913"/>
      <c r="CC111" s="913"/>
      <c r="CD111" s="913"/>
      <c r="CE111" s="913"/>
      <c r="CF111" s="907">
        <v>94.5</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2269130</v>
      </c>
      <c r="BR112" s="913"/>
      <c r="BS112" s="913"/>
      <c r="BT112" s="913"/>
      <c r="BU112" s="913"/>
      <c r="BV112" s="913">
        <v>2055518</v>
      </c>
      <c r="BW112" s="913"/>
      <c r="BX112" s="913"/>
      <c r="BY112" s="913"/>
      <c r="BZ112" s="913"/>
      <c r="CA112" s="913">
        <v>1905517</v>
      </c>
      <c r="CB112" s="913"/>
      <c r="CC112" s="913"/>
      <c r="CD112" s="913"/>
      <c r="CE112" s="913"/>
      <c r="CF112" s="907">
        <v>49.8</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296450</v>
      </c>
      <c r="AB113" s="925"/>
      <c r="AC113" s="925"/>
      <c r="AD113" s="925"/>
      <c r="AE113" s="926"/>
      <c r="AF113" s="927">
        <v>306128</v>
      </c>
      <c r="AG113" s="925"/>
      <c r="AH113" s="925"/>
      <c r="AI113" s="925"/>
      <c r="AJ113" s="926"/>
      <c r="AK113" s="927">
        <v>289694</v>
      </c>
      <c r="AL113" s="925"/>
      <c r="AM113" s="925"/>
      <c r="AN113" s="925"/>
      <c r="AO113" s="926"/>
      <c r="AP113" s="928">
        <v>7.6</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732590</v>
      </c>
      <c r="BR113" s="913"/>
      <c r="BS113" s="913"/>
      <c r="BT113" s="913"/>
      <c r="BU113" s="913"/>
      <c r="BV113" s="913">
        <v>800970</v>
      </c>
      <c r="BW113" s="913"/>
      <c r="BX113" s="913"/>
      <c r="BY113" s="913"/>
      <c r="BZ113" s="913"/>
      <c r="CA113" s="913">
        <v>851437</v>
      </c>
      <c r="CB113" s="913"/>
      <c r="CC113" s="913"/>
      <c r="CD113" s="913"/>
      <c r="CE113" s="913"/>
      <c r="CF113" s="907">
        <v>22.3</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41376</v>
      </c>
      <c r="AB114" s="946"/>
      <c r="AC114" s="946"/>
      <c r="AD114" s="946"/>
      <c r="AE114" s="947"/>
      <c r="AF114" s="948">
        <v>48417</v>
      </c>
      <c r="AG114" s="946"/>
      <c r="AH114" s="946"/>
      <c r="AI114" s="946"/>
      <c r="AJ114" s="947"/>
      <c r="AK114" s="948">
        <v>42889</v>
      </c>
      <c r="AL114" s="946"/>
      <c r="AM114" s="946"/>
      <c r="AN114" s="946"/>
      <c r="AO114" s="947"/>
      <c r="AP114" s="949">
        <v>1.1000000000000001</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519768</v>
      </c>
      <c r="BR114" s="913"/>
      <c r="BS114" s="913"/>
      <c r="BT114" s="913"/>
      <c r="BU114" s="913"/>
      <c r="BV114" s="913">
        <v>557157</v>
      </c>
      <c r="BW114" s="913"/>
      <c r="BX114" s="913"/>
      <c r="BY114" s="913"/>
      <c r="BZ114" s="913"/>
      <c r="CA114" s="913">
        <v>542711</v>
      </c>
      <c r="CB114" s="913"/>
      <c r="CC114" s="913"/>
      <c r="CD114" s="913"/>
      <c r="CE114" s="913"/>
      <c r="CF114" s="907">
        <v>14.2</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102645</v>
      </c>
      <c r="AB115" s="925"/>
      <c r="AC115" s="925"/>
      <c r="AD115" s="925"/>
      <c r="AE115" s="926"/>
      <c r="AF115" s="927">
        <v>117918</v>
      </c>
      <c r="AG115" s="925"/>
      <c r="AH115" s="925"/>
      <c r="AI115" s="925"/>
      <c r="AJ115" s="926"/>
      <c r="AK115" s="927">
        <v>116346</v>
      </c>
      <c r="AL115" s="925"/>
      <c r="AM115" s="925"/>
      <c r="AN115" s="925"/>
      <c r="AO115" s="926"/>
      <c r="AP115" s="928">
        <v>3</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20</v>
      </c>
      <c r="AB116" s="946"/>
      <c r="AC116" s="946"/>
      <c r="AD116" s="946"/>
      <c r="AE116" s="947"/>
      <c r="AF116" s="948">
        <v>164</v>
      </c>
      <c r="AG116" s="946"/>
      <c r="AH116" s="946"/>
      <c r="AI116" s="946"/>
      <c r="AJ116" s="947"/>
      <c r="AK116" s="948">
        <v>62</v>
      </c>
      <c r="AL116" s="946"/>
      <c r="AM116" s="946"/>
      <c r="AN116" s="946"/>
      <c r="AO116" s="947"/>
      <c r="AP116" s="949">
        <v>0</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975915</v>
      </c>
      <c r="AB117" s="966"/>
      <c r="AC117" s="966"/>
      <c r="AD117" s="966"/>
      <c r="AE117" s="967"/>
      <c r="AF117" s="968">
        <v>1022272</v>
      </c>
      <c r="AG117" s="966"/>
      <c r="AH117" s="966"/>
      <c r="AI117" s="966"/>
      <c r="AJ117" s="967"/>
      <c r="AK117" s="968">
        <v>993185</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295</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98793</v>
      </c>
      <c r="AB119" s="887"/>
      <c r="AC119" s="887"/>
      <c r="AD119" s="887"/>
      <c r="AE119" s="888"/>
      <c r="AF119" s="889">
        <v>116248</v>
      </c>
      <c r="AG119" s="887"/>
      <c r="AH119" s="887"/>
      <c r="AI119" s="887"/>
      <c r="AJ119" s="888"/>
      <c r="AK119" s="889">
        <v>115791</v>
      </c>
      <c r="AL119" s="887"/>
      <c r="AM119" s="887"/>
      <c r="AN119" s="887"/>
      <c r="AO119" s="888"/>
      <c r="AP119" s="890">
        <v>3</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441</v>
      </c>
      <c r="BP119" s="992"/>
      <c r="BQ119" s="986">
        <v>14308930</v>
      </c>
      <c r="BR119" s="987"/>
      <c r="BS119" s="987"/>
      <c r="BT119" s="987"/>
      <c r="BU119" s="987"/>
      <c r="BV119" s="987">
        <v>14576406</v>
      </c>
      <c r="BW119" s="987"/>
      <c r="BX119" s="987"/>
      <c r="BY119" s="987"/>
      <c r="BZ119" s="987"/>
      <c r="CA119" s="987">
        <v>14265157</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1617963</v>
      </c>
      <c r="BR120" s="918"/>
      <c r="BS120" s="918"/>
      <c r="BT120" s="918"/>
      <c r="BU120" s="918"/>
      <c r="BV120" s="918">
        <v>1802470</v>
      </c>
      <c r="BW120" s="918"/>
      <c r="BX120" s="918"/>
      <c r="BY120" s="918"/>
      <c r="BZ120" s="918"/>
      <c r="CA120" s="918">
        <v>1758661</v>
      </c>
      <c r="CB120" s="918"/>
      <c r="CC120" s="918"/>
      <c r="CD120" s="918"/>
      <c r="CE120" s="918"/>
      <c r="CF120" s="931">
        <v>46</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2254531</v>
      </c>
      <c r="DH120" s="918"/>
      <c r="DI120" s="918"/>
      <c r="DJ120" s="918"/>
      <c r="DK120" s="918"/>
      <c r="DL120" s="918">
        <v>2041920</v>
      </c>
      <c r="DM120" s="918"/>
      <c r="DN120" s="918"/>
      <c r="DO120" s="918"/>
      <c r="DP120" s="918"/>
      <c r="DQ120" s="918">
        <v>1892936</v>
      </c>
      <c r="DR120" s="918"/>
      <c r="DS120" s="918"/>
      <c r="DT120" s="918"/>
      <c r="DU120" s="918"/>
      <c r="DV120" s="919">
        <v>49.5</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4126843</v>
      </c>
      <c r="BR121" s="913"/>
      <c r="BS121" s="913"/>
      <c r="BT121" s="913"/>
      <c r="BU121" s="913"/>
      <c r="BV121" s="913">
        <v>3968203</v>
      </c>
      <c r="BW121" s="913"/>
      <c r="BX121" s="913"/>
      <c r="BY121" s="913"/>
      <c r="BZ121" s="913"/>
      <c r="CA121" s="913">
        <v>3761882</v>
      </c>
      <c r="CB121" s="913"/>
      <c r="CC121" s="913"/>
      <c r="CD121" s="913"/>
      <c r="CE121" s="913"/>
      <c r="CF121" s="907">
        <v>98.4</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14599</v>
      </c>
      <c r="DH121" s="913"/>
      <c r="DI121" s="913"/>
      <c r="DJ121" s="913"/>
      <c r="DK121" s="913"/>
      <c r="DL121" s="913">
        <v>13598</v>
      </c>
      <c r="DM121" s="913"/>
      <c r="DN121" s="913"/>
      <c r="DO121" s="913"/>
      <c r="DP121" s="913"/>
      <c r="DQ121" s="913">
        <v>12581</v>
      </c>
      <c r="DR121" s="913"/>
      <c r="DS121" s="913"/>
      <c r="DT121" s="913"/>
      <c r="DU121" s="913"/>
      <c r="DV121" s="914">
        <v>0.3</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7273557</v>
      </c>
      <c r="BR122" s="987"/>
      <c r="BS122" s="987"/>
      <c r="BT122" s="987"/>
      <c r="BU122" s="987"/>
      <c r="BV122" s="987">
        <v>7159585</v>
      </c>
      <c r="BW122" s="987"/>
      <c r="BX122" s="987"/>
      <c r="BY122" s="987"/>
      <c r="BZ122" s="987"/>
      <c r="CA122" s="987">
        <v>7292408</v>
      </c>
      <c r="CB122" s="987"/>
      <c r="CC122" s="987"/>
      <c r="CD122" s="987"/>
      <c r="CE122" s="987"/>
      <c r="CF122" s="1004">
        <v>190.7</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449</v>
      </c>
      <c r="BP123" s="992"/>
      <c r="BQ123" s="1050">
        <v>13018363</v>
      </c>
      <c r="BR123" s="1051"/>
      <c r="BS123" s="1051"/>
      <c r="BT123" s="1051"/>
      <c r="BU123" s="1051"/>
      <c r="BV123" s="1051">
        <v>12930258</v>
      </c>
      <c r="BW123" s="1051"/>
      <c r="BX123" s="1051"/>
      <c r="BY123" s="1051"/>
      <c r="BZ123" s="1051"/>
      <c r="CA123" s="1051">
        <v>12812951</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35.6</v>
      </c>
      <c r="BR124" s="1014"/>
      <c r="BS124" s="1014"/>
      <c r="BT124" s="1014"/>
      <c r="BU124" s="1014"/>
      <c r="BV124" s="1014">
        <v>44.2</v>
      </c>
      <c r="BW124" s="1014"/>
      <c r="BX124" s="1014"/>
      <c r="BY124" s="1014"/>
      <c r="BZ124" s="1014"/>
      <c r="CA124" s="1014">
        <v>37.9</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3852</v>
      </c>
      <c r="AB126" s="946"/>
      <c r="AC126" s="946"/>
      <c r="AD126" s="946"/>
      <c r="AE126" s="947"/>
      <c r="AF126" s="948">
        <v>1670</v>
      </c>
      <c r="AG126" s="946"/>
      <c r="AH126" s="946"/>
      <c r="AI126" s="946"/>
      <c r="AJ126" s="947"/>
      <c r="AK126" s="948">
        <v>555</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107573</v>
      </c>
      <c r="AB128" s="1033"/>
      <c r="AC128" s="1033"/>
      <c r="AD128" s="1033"/>
      <c r="AE128" s="1034"/>
      <c r="AF128" s="1035">
        <v>125086</v>
      </c>
      <c r="AG128" s="1033"/>
      <c r="AH128" s="1033"/>
      <c r="AI128" s="1033"/>
      <c r="AJ128" s="1034"/>
      <c r="AK128" s="1035">
        <v>121427</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121</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4247758</v>
      </c>
      <c r="AB129" s="946"/>
      <c r="AC129" s="946"/>
      <c r="AD129" s="946"/>
      <c r="AE129" s="947"/>
      <c r="AF129" s="948">
        <v>4350747</v>
      </c>
      <c r="AG129" s="946"/>
      <c r="AH129" s="946"/>
      <c r="AI129" s="946"/>
      <c r="AJ129" s="947"/>
      <c r="AK129" s="948">
        <v>4472195</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630447</v>
      </c>
      <c r="AB130" s="946"/>
      <c r="AC130" s="946"/>
      <c r="AD130" s="946"/>
      <c r="AE130" s="947"/>
      <c r="AF130" s="948">
        <v>634776</v>
      </c>
      <c r="AG130" s="946"/>
      <c r="AH130" s="946"/>
      <c r="AI130" s="946"/>
      <c r="AJ130" s="947"/>
      <c r="AK130" s="948">
        <v>647372</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6.5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3617311</v>
      </c>
      <c r="AB131" s="973"/>
      <c r="AC131" s="973"/>
      <c r="AD131" s="973"/>
      <c r="AE131" s="974"/>
      <c r="AF131" s="972">
        <v>3715971</v>
      </c>
      <c r="AG131" s="973"/>
      <c r="AH131" s="973"/>
      <c r="AI131" s="973"/>
      <c r="AJ131" s="974"/>
      <c r="AK131" s="972">
        <v>3824823</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37.9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6.576570276</v>
      </c>
      <c r="AB132" s="1084"/>
      <c r="AC132" s="1084"/>
      <c r="AD132" s="1084"/>
      <c r="AE132" s="1085"/>
      <c r="AF132" s="1086">
        <v>7.0616805139999999</v>
      </c>
      <c r="AG132" s="1084"/>
      <c r="AH132" s="1084"/>
      <c r="AI132" s="1084"/>
      <c r="AJ132" s="1085"/>
      <c r="AK132" s="1086">
        <v>5.8665721260000003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6.6</v>
      </c>
      <c r="AB133" s="1067"/>
      <c r="AC133" s="1067"/>
      <c r="AD133" s="1067"/>
      <c r="AE133" s="1068"/>
      <c r="AF133" s="1066">
        <v>6.4</v>
      </c>
      <c r="AG133" s="1067"/>
      <c r="AH133" s="1067"/>
      <c r="AI133" s="1067"/>
      <c r="AJ133" s="1068"/>
      <c r="AK133" s="1066">
        <v>6.5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ayZSiB5ocutdiiOfodJ8xWW9mznKXtXn3+rMqnbM5vkUXl/1e14tuWvcYTHFkX9KapDQ8S/w7gqOfKktlcnbw==" saltValue="kqbr1QTEdbRl1Isa2lCU/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e9jzyRHoXQ8IjwcDk/XT/otuqkmtzshC2zlt18/hH8Ve7HaozV2snvr+SugEgShXGM1EVKv2B9WIfjt5qiOWKA==" saltValue="Ub6OG9zubvMr29IHcfYn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3" zoomScale="84" zoomScaleNormal="84"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yYABskk+wkbodoeesYu24cbLhJHvhXRlVFx4YkksMRglw/zSgQg/VSt3kFcYR83owigjIsfXOQLKwGXPeONOw==" saltValue="X9Mc16wRCKI6LyzNlfKr4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1"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2" x14ac:dyDescent="0.2">
      <c r="A8" s="247"/>
      <c r="AK8" s="256"/>
      <c r="AL8" s="257"/>
      <c r="AM8" s="257"/>
      <c r="AN8" s="258"/>
      <c r="AO8" s="1102"/>
      <c r="AP8" s="259" t="s">
        <v>480</v>
      </c>
      <c r="AQ8" s="260" t="s">
        <v>481</v>
      </c>
      <c r="AR8" s="261" t="s">
        <v>482</v>
      </c>
    </row>
    <row r="9" spans="1:46" ht="13.2" x14ac:dyDescent="0.2">
      <c r="A9" s="247"/>
      <c r="AK9" s="1103" t="s">
        <v>483</v>
      </c>
      <c r="AL9" s="1104"/>
      <c r="AM9" s="1104"/>
      <c r="AN9" s="1105"/>
      <c r="AO9" s="262">
        <v>1162185</v>
      </c>
      <c r="AP9" s="262">
        <v>76359</v>
      </c>
      <c r="AQ9" s="263">
        <v>110873</v>
      </c>
      <c r="AR9" s="264">
        <v>-31.1</v>
      </c>
    </row>
    <row r="10" spans="1:46" ht="13.5" customHeight="1" x14ac:dyDescent="0.2">
      <c r="A10" s="247"/>
      <c r="AK10" s="1103" t="s">
        <v>484</v>
      </c>
      <c r="AL10" s="1104"/>
      <c r="AM10" s="1104"/>
      <c r="AN10" s="1105"/>
      <c r="AO10" s="265">
        <v>263543</v>
      </c>
      <c r="AP10" s="265">
        <v>17316</v>
      </c>
      <c r="AQ10" s="266">
        <v>12701</v>
      </c>
      <c r="AR10" s="267">
        <v>36.299999999999997</v>
      </c>
    </row>
    <row r="11" spans="1:46" ht="13.5" customHeight="1" x14ac:dyDescent="0.2">
      <c r="A11" s="247"/>
      <c r="AK11" s="1103" t="s">
        <v>485</v>
      </c>
      <c r="AL11" s="1104"/>
      <c r="AM11" s="1104"/>
      <c r="AN11" s="1105"/>
      <c r="AO11" s="265">
        <v>1125</v>
      </c>
      <c r="AP11" s="265">
        <v>74</v>
      </c>
      <c r="AQ11" s="266">
        <v>1473</v>
      </c>
      <c r="AR11" s="267">
        <v>-95</v>
      </c>
    </row>
    <row r="12" spans="1:46" ht="13.5" customHeight="1" x14ac:dyDescent="0.2">
      <c r="A12" s="247"/>
      <c r="AK12" s="1103" t="s">
        <v>486</v>
      </c>
      <c r="AL12" s="1104"/>
      <c r="AM12" s="1104"/>
      <c r="AN12" s="1105"/>
      <c r="AO12" s="265">
        <v>250</v>
      </c>
      <c r="AP12" s="265">
        <v>16</v>
      </c>
      <c r="AQ12" s="266">
        <v>4</v>
      </c>
      <c r="AR12" s="267">
        <v>300</v>
      </c>
    </row>
    <row r="13" spans="1:46" ht="13.5" customHeight="1" x14ac:dyDescent="0.2">
      <c r="A13" s="247"/>
      <c r="AK13" s="1103" t="s">
        <v>487</v>
      </c>
      <c r="AL13" s="1104"/>
      <c r="AM13" s="1104"/>
      <c r="AN13" s="1105"/>
      <c r="AO13" s="265">
        <v>81380</v>
      </c>
      <c r="AP13" s="265">
        <v>5347</v>
      </c>
      <c r="AQ13" s="266">
        <v>3598</v>
      </c>
      <c r="AR13" s="267">
        <v>48.6</v>
      </c>
    </row>
    <row r="14" spans="1:46" ht="13.5" customHeight="1" x14ac:dyDescent="0.2">
      <c r="A14" s="247"/>
      <c r="AK14" s="1103" t="s">
        <v>488</v>
      </c>
      <c r="AL14" s="1104"/>
      <c r="AM14" s="1104"/>
      <c r="AN14" s="1105"/>
      <c r="AO14" s="265">
        <v>78301</v>
      </c>
      <c r="AP14" s="265">
        <v>5145</v>
      </c>
      <c r="AQ14" s="266">
        <v>2175</v>
      </c>
      <c r="AR14" s="267">
        <v>136.6</v>
      </c>
    </row>
    <row r="15" spans="1:46" ht="13.5" customHeight="1" x14ac:dyDescent="0.2">
      <c r="A15" s="247"/>
      <c r="AK15" s="1106" t="s">
        <v>489</v>
      </c>
      <c r="AL15" s="1107"/>
      <c r="AM15" s="1107"/>
      <c r="AN15" s="1108"/>
      <c r="AO15" s="265">
        <v>-93253</v>
      </c>
      <c r="AP15" s="265">
        <v>-6127</v>
      </c>
      <c r="AQ15" s="266">
        <v>-6566</v>
      </c>
      <c r="AR15" s="267">
        <v>-6.7</v>
      </c>
    </row>
    <row r="16" spans="1:46" ht="13.2" x14ac:dyDescent="0.2">
      <c r="A16" s="247"/>
      <c r="AK16" s="1106" t="s">
        <v>178</v>
      </c>
      <c r="AL16" s="1107"/>
      <c r="AM16" s="1107"/>
      <c r="AN16" s="1108"/>
      <c r="AO16" s="265">
        <v>1493531</v>
      </c>
      <c r="AP16" s="265">
        <v>98130</v>
      </c>
      <c r="AQ16" s="266">
        <v>124259</v>
      </c>
      <c r="AR16" s="267">
        <v>-21</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09" t="s">
        <v>494</v>
      </c>
      <c r="AL21" s="1110"/>
      <c r="AM21" s="1110"/>
      <c r="AN21" s="1111"/>
      <c r="AO21" s="277">
        <v>7.75</v>
      </c>
      <c r="AP21" s="278">
        <v>10.18</v>
      </c>
      <c r="AQ21" s="279">
        <v>-2.4300000000000002</v>
      </c>
      <c r="AS21" s="280"/>
      <c r="AT21" s="276"/>
    </row>
    <row r="22" spans="1:46" s="248" customFormat="1" ht="13.2" x14ac:dyDescent="0.2">
      <c r="A22" s="276"/>
      <c r="AK22" s="1109" t="s">
        <v>495</v>
      </c>
      <c r="AL22" s="1110"/>
      <c r="AM22" s="1110"/>
      <c r="AN22" s="1111"/>
      <c r="AO22" s="281">
        <v>94.8</v>
      </c>
      <c r="AP22" s="282">
        <v>96.1</v>
      </c>
      <c r="AQ22" s="283">
        <v>-1.3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1" t="s">
        <v>478</v>
      </c>
      <c r="AP30" s="253"/>
      <c r="AQ30" s="254" t="s">
        <v>479</v>
      </c>
      <c r="AR30" s="255"/>
    </row>
    <row r="31" spans="1:46" ht="13.2" x14ac:dyDescent="0.2">
      <c r="A31" s="247"/>
      <c r="AK31" s="256"/>
      <c r="AL31" s="257"/>
      <c r="AM31" s="257"/>
      <c r="AN31" s="258"/>
      <c r="AO31" s="1102"/>
      <c r="AP31" s="259" t="s">
        <v>480</v>
      </c>
      <c r="AQ31" s="260" t="s">
        <v>481</v>
      </c>
      <c r="AR31" s="261" t="s">
        <v>482</v>
      </c>
    </row>
    <row r="32" spans="1:46" ht="27" customHeight="1" x14ac:dyDescent="0.2">
      <c r="A32" s="247"/>
      <c r="AK32" s="1117" t="s">
        <v>499</v>
      </c>
      <c r="AL32" s="1118"/>
      <c r="AM32" s="1118"/>
      <c r="AN32" s="1119"/>
      <c r="AO32" s="291">
        <v>544194</v>
      </c>
      <c r="AP32" s="291">
        <v>35755</v>
      </c>
      <c r="AQ32" s="292">
        <v>56040</v>
      </c>
      <c r="AR32" s="293">
        <v>-36.200000000000003</v>
      </c>
    </row>
    <row r="33" spans="1:46" ht="13.5" customHeight="1" x14ac:dyDescent="0.2">
      <c r="A33" s="247"/>
      <c r="AK33" s="1117" t="s">
        <v>500</v>
      </c>
      <c r="AL33" s="1118"/>
      <c r="AM33" s="1118"/>
      <c r="AN33" s="1119"/>
      <c r="AO33" s="291" t="s">
        <v>501</v>
      </c>
      <c r="AP33" s="291" t="s">
        <v>501</v>
      </c>
      <c r="AQ33" s="292" t="s">
        <v>501</v>
      </c>
      <c r="AR33" s="293" t="s">
        <v>501</v>
      </c>
    </row>
    <row r="34" spans="1:46" ht="27" customHeight="1" x14ac:dyDescent="0.2">
      <c r="A34" s="247"/>
      <c r="AK34" s="1117" t="s">
        <v>502</v>
      </c>
      <c r="AL34" s="1118"/>
      <c r="AM34" s="1118"/>
      <c r="AN34" s="1119"/>
      <c r="AO34" s="291" t="s">
        <v>501</v>
      </c>
      <c r="AP34" s="291" t="s">
        <v>501</v>
      </c>
      <c r="AQ34" s="292" t="s">
        <v>501</v>
      </c>
      <c r="AR34" s="293" t="s">
        <v>501</v>
      </c>
    </row>
    <row r="35" spans="1:46" ht="27" customHeight="1" x14ac:dyDescent="0.2">
      <c r="A35" s="247"/>
      <c r="AK35" s="1117" t="s">
        <v>503</v>
      </c>
      <c r="AL35" s="1118"/>
      <c r="AM35" s="1118"/>
      <c r="AN35" s="1119"/>
      <c r="AO35" s="291">
        <v>289694</v>
      </c>
      <c r="AP35" s="291">
        <v>19034</v>
      </c>
      <c r="AQ35" s="292">
        <v>19608</v>
      </c>
      <c r="AR35" s="293">
        <v>-2.9</v>
      </c>
    </row>
    <row r="36" spans="1:46" ht="27" customHeight="1" x14ac:dyDescent="0.2">
      <c r="A36" s="247"/>
      <c r="AK36" s="1117" t="s">
        <v>504</v>
      </c>
      <c r="AL36" s="1118"/>
      <c r="AM36" s="1118"/>
      <c r="AN36" s="1119"/>
      <c r="AO36" s="291">
        <v>42889</v>
      </c>
      <c r="AP36" s="291">
        <v>2818</v>
      </c>
      <c r="AQ36" s="292">
        <v>3090</v>
      </c>
      <c r="AR36" s="293">
        <v>-8.8000000000000007</v>
      </c>
    </row>
    <row r="37" spans="1:46" ht="13.5" customHeight="1" x14ac:dyDescent="0.2">
      <c r="A37" s="247"/>
      <c r="AK37" s="1117" t="s">
        <v>505</v>
      </c>
      <c r="AL37" s="1118"/>
      <c r="AM37" s="1118"/>
      <c r="AN37" s="1119"/>
      <c r="AO37" s="291">
        <v>116346</v>
      </c>
      <c r="AP37" s="291">
        <v>7644</v>
      </c>
      <c r="AQ37" s="292">
        <v>590</v>
      </c>
      <c r="AR37" s="293">
        <v>1195.5999999999999</v>
      </c>
    </row>
    <row r="38" spans="1:46" ht="27" customHeight="1" x14ac:dyDescent="0.2">
      <c r="A38" s="247"/>
      <c r="AK38" s="1120" t="s">
        <v>506</v>
      </c>
      <c r="AL38" s="1121"/>
      <c r="AM38" s="1121"/>
      <c r="AN38" s="1122"/>
      <c r="AO38" s="294">
        <v>62</v>
      </c>
      <c r="AP38" s="294">
        <v>4</v>
      </c>
      <c r="AQ38" s="295">
        <v>10</v>
      </c>
      <c r="AR38" s="283">
        <v>-60</v>
      </c>
      <c r="AS38" s="290"/>
    </row>
    <row r="39" spans="1:46" ht="13.2" x14ac:dyDescent="0.2">
      <c r="A39" s="247"/>
      <c r="AK39" s="1120" t="s">
        <v>507</v>
      </c>
      <c r="AL39" s="1121"/>
      <c r="AM39" s="1121"/>
      <c r="AN39" s="1122"/>
      <c r="AO39" s="291">
        <v>-121427</v>
      </c>
      <c r="AP39" s="291">
        <v>-7978</v>
      </c>
      <c r="AQ39" s="292">
        <v>-2093</v>
      </c>
      <c r="AR39" s="293">
        <v>281.2</v>
      </c>
      <c r="AS39" s="290"/>
    </row>
    <row r="40" spans="1:46" ht="27" customHeight="1" x14ac:dyDescent="0.2">
      <c r="A40" s="247"/>
      <c r="AK40" s="1117" t="s">
        <v>508</v>
      </c>
      <c r="AL40" s="1118"/>
      <c r="AM40" s="1118"/>
      <c r="AN40" s="1119"/>
      <c r="AO40" s="291">
        <v>-647372</v>
      </c>
      <c r="AP40" s="291">
        <v>-42534</v>
      </c>
      <c r="AQ40" s="292">
        <v>-52347</v>
      </c>
      <c r="AR40" s="293">
        <v>-18.7</v>
      </c>
      <c r="AS40" s="290"/>
    </row>
    <row r="41" spans="1:46" ht="13.2" x14ac:dyDescent="0.2">
      <c r="A41" s="247"/>
      <c r="AK41" s="1123" t="s">
        <v>288</v>
      </c>
      <c r="AL41" s="1124"/>
      <c r="AM41" s="1124"/>
      <c r="AN41" s="1125"/>
      <c r="AO41" s="291">
        <v>224386</v>
      </c>
      <c r="AP41" s="291">
        <v>14743</v>
      </c>
      <c r="AQ41" s="292">
        <v>24899</v>
      </c>
      <c r="AR41" s="293">
        <v>-40.799999999999997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2" x14ac:dyDescent="0.2">
      <c r="A50" s="247"/>
      <c r="AK50" s="305"/>
      <c r="AL50" s="306"/>
      <c r="AM50" s="1113"/>
      <c r="AN50" s="307" t="s">
        <v>512</v>
      </c>
      <c r="AO50" s="308" t="s">
        <v>513</v>
      </c>
      <c r="AP50" s="309" t="s">
        <v>514</v>
      </c>
      <c r="AQ50" s="310" t="s">
        <v>515</v>
      </c>
      <c r="AR50" s="311" t="s">
        <v>516</v>
      </c>
    </row>
    <row r="51" spans="1:44" ht="13.2" x14ac:dyDescent="0.2">
      <c r="A51" s="247"/>
      <c r="AK51" s="303" t="s">
        <v>517</v>
      </c>
      <c r="AL51" s="304"/>
      <c r="AM51" s="312">
        <v>1437399</v>
      </c>
      <c r="AN51" s="313">
        <v>90374</v>
      </c>
      <c r="AO51" s="314">
        <v>-27</v>
      </c>
      <c r="AP51" s="315">
        <v>84459</v>
      </c>
      <c r="AQ51" s="316">
        <v>1.6</v>
      </c>
      <c r="AR51" s="317">
        <v>-28.6</v>
      </c>
    </row>
    <row r="52" spans="1:44" ht="13.2" x14ac:dyDescent="0.2">
      <c r="A52" s="247"/>
      <c r="AK52" s="318"/>
      <c r="AL52" s="319" t="s">
        <v>518</v>
      </c>
      <c r="AM52" s="320">
        <v>322079</v>
      </c>
      <c r="AN52" s="321">
        <v>20250</v>
      </c>
      <c r="AO52" s="322">
        <v>-18.2</v>
      </c>
      <c r="AP52" s="323">
        <v>47314</v>
      </c>
      <c r="AQ52" s="324">
        <v>14.3</v>
      </c>
      <c r="AR52" s="325">
        <v>-32.5</v>
      </c>
    </row>
    <row r="53" spans="1:44" ht="13.2" x14ac:dyDescent="0.2">
      <c r="A53" s="247"/>
      <c r="AK53" s="303" t="s">
        <v>519</v>
      </c>
      <c r="AL53" s="304"/>
      <c r="AM53" s="312">
        <v>1347835</v>
      </c>
      <c r="AN53" s="313">
        <v>86394</v>
      </c>
      <c r="AO53" s="314">
        <v>-4.4000000000000004</v>
      </c>
      <c r="AP53" s="315">
        <v>74568</v>
      </c>
      <c r="AQ53" s="316">
        <v>-11.7</v>
      </c>
      <c r="AR53" s="317">
        <v>7.3</v>
      </c>
    </row>
    <row r="54" spans="1:44" ht="13.2" x14ac:dyDescent="0.2">
      <c r="A54" s="247"/>
      <c r="AK54" s="318"/>
      <c r="AL54" s="319" t="s">
        <v>518</v>
      </c>
      <c r="AM54" s="320">
        <v>506096</v>
      </c>
      <c r="AN54" s="321">
        <v>32440</v>
      </c>
      <c r="AO54" s="322">
        <v>60.2</v>
      </c>
      <c r="AP54" s="323">
        <v>42558</v>
      </c>
      <c r="AQ54" s="324">
        <v>-10.1</v>
      </c>
      <c r="AR54" s="325">
        <v>70.3</v>
      </c>
    </row>
    <row r="55" spans="1:44" ht="13.2" x14ac:dyDescent="0.2">
      <c r="A55" s="247"/>
      <c r="AK55" s="303" t="s">
        <v>520</v>
      </c>
      <c r="AL55" s="304"/>
      <c r="AM55" s="312">
        <v>1548923</v>
      </c>
      <c r="AN55" s="313">
        <v>99892</v>
      </c>
      <c r="AO55" s="314">
        <v>15.6</v>
      </c>
      <c r="AP55" s="315">
        <v>73693</v>
      </c>
      <c r="AQ55" s="316">
        <v>-1.2</v>
      </c>
      <c r="AR55" s="317">
        <v>16.8</v>
      </c>
    </row>
    <row r="56" spans="1:44" ht="13.2" x14ac:dyDescent="0.2">
      <c r="A56" s="247"/>
      <c r="AK56" s="318"/>
      <c r="AL56" s="319" t="s">
        <v>518</v>
      </c>
      <c r="AM56" s="320">
        <v>894027</v>
      </c>
      <c r="AN56" s="321">
        <v>57657</v>
      </c>
      <c r="AO56" s="322">
        <v>77.7</v>
      </c>
      <c r="AP56" s="323">
        <v>44203</v>
      </c>
      <c r="AQ56" s="324">
        <v>3.9</v>
      </c>
      <c r="AR56" s="325">
        <v>73.8</v>
      </c>
    </row>
    <row r="57" spans="1:44" ht="13.2" x14ac:dyDescent="0.2">
      <c r="A57" s="247"/>
      <c r="AK57" s="303" t="s">
        <v>521</v>
      </c>
      <c r="AL57" s="304"/>
      <c r="AM57" s="312">
        <v>1892810</v>
      </c>
      <c r="AN57" s="313">
        <v>122464</v>
      </c>
      <c r="AO57" s="314">
        <v>22.6</v>
      </c>
      <c r="AP57" s="315">
        <v>79401</v>
      </c>
      <c r="AQ57" s="316">
        <v>7.7</v>
      </c>
      <c r="AR57" s="317">
        <v>14.9</v>
      </c>
    </row>
    <row r="58" spans="1:44" ht="13.2" x14ac:dyDescent="0.2">
      <c r="A58" s="247"/>
      <c r="AK58" s="318"/>
      <c r="AL58" s="319" t="s">
        <v>518</v>
      </c>
      <c r="AM58" s="320">
        <v>410678</v>
      </c>
      <c r="AN58" s="321">
        <v>26571</v>
      </c>
      <c r="AO58" s="322">
        <v>-53.9</v>
      </c>
      <c r="AP58" s="323">
        <v>49347</v>
      </c>
      <c r="AQ58" s="324">
        <v>11.6</v>
      </c>
      <c r="AR58" s="325">
        <v>-65.5</v>
      </c>
    </row>
    <row r="59" spans="1:44" ht="13.2" x14ac:dyDescent="0.2">
      <c r="A59" s="247"/>
      <c r="AK59" s="303" t="s">
        <v>522</v>
      </c>
      <c r="AL59" s="304"/>
      <c r="AM59" s="312">
        <v>1017618</v>
      </c>
      <c r="AN59" s="313">
        <v>66861</v>
      </c>
      <c r="AO59" s="314">
        <v>-45.4</v>
      </c>
      <c r="AP59" s="315">
        <v>87379</v>
      </c>
      <c r="AQ59" s="316">
        <v>10</v>
      </c>
      <c r="AR59" s="317">
        <v>-55.4</v>
      </c>
    </row>
    <row r="60" spans="1:44" ht="13.2" x14ac:dyDescent="0.2">
      <c r="A60" s="247"/>
      <c r="AK60" s="318"/>
      <c r="AL60" s="319" t="s">
        <v>518</v>
      </c>
      <c r="AM60" s="320">
        <v>301996</v>
      </c>
      <c r="AN60" s="321">
        <v>19842</v>
      </c>
      <c r="AO60" s="322">
        <v>-25.3</v>
      </c>
      <c r="AP60" s="323">
        <v>55855</v>
      </c>
      <c r="AQ60" s="324">
        <v>13.2</v>
      </c>
      <c r="AR60" s="325">
        <v>-38.5</v>
      </c>
    </row>
    <row r="61" spans="1:44" ht="13.2" x14ac:dyDescent="0.2">
      <c r="A61" s="247"/>
      <c r="AK61" s="303" t="s">
        <v>523</v>
      </c>
      <c r="AL61" s="326"/>
      <c r="AM61" s="312">
        <v>1448917</v>
      </c>
      <c r="AN61" s="313">
        <v>93197</v>
      </c>
      <c r="AO61" s="314">
        <v>-7.7</v>
      </c>
      <c r="AP61" s="315">
        <v>79900</v>
      </c>
      <c r="AQ61" s="327">
        <v>1.3</v>
      </c>
      <c r="AR61" s="317">
        <v>-9</v>
      </c>
    </row>
    <row r="62" spans="1:44" ht="13.2" x14ac:dyDescent="0.2">
      <c r="A62" s="247"/>
      <c r="AK62" s="318"/>
      <c r="AL62" s="319" t="s">
        <v>518</v>
      </c>
      <c r="AM62" s="320">
        <v>486975</v>
      </c>
      <c r="AN62" s="321">
        <v>31352</v>
      </c>
      <c r="AO62" s="322">
        <v>8.1</v>
      </c>
      <c r="AP62" s="323">
        <v>47855</v>
      </c>
      <c r="AQ62" s="324">
        <v>6.6</v>
      </c>
      <c r="AR62" s="325">
        <v>1.5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EiFzeo+GS5gbgPIogGF2Eos/Q8m/vb0PZeLwTN75JFHSUFzAuKG/d2IbJEIlCjWkUBON/UrY9sO0Qv467PYb4Q==" saltValue="leQAt0IllShfSVV3e85t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7" zoomScale="85" zoomScaleNormal="85"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j5g5S07mw0Zt/Nwgi/pBaBZ8hhw1eN5OUpPoZx+XyaxZswjEtV4L3o9tNyMJLPSMG3gXt3UiluIHILWWzv98kg==" saltValue="Fr1Xec8MknQ5mXA3XnRi5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39" zoomScale="85" zoomScaleNormal="85"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4cHwAztYrsAYI7gBS0vqkTsXg+oYpPXgaqLDNMHTmponSOYmOTqNri6UehWTIrE/JDeDy1SdIgWQ+dB6DzbMPA==" saltValue="iKbscGqrObbeWw2CJJlLm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18.03</v>
      </c>
      <c r="G47" s="12">
        <v>23.73</v>
      </c>
      <c r="H47" s="12">
        <v>25.44</v>
      </c>
      <c r="I47" s="12">
        <v>28.54</v>
      </c>
      <c r="J47" s="13">
        <v>28.23</v>
      </c>
    </row>
    <row r="48" spans="2:10" ht="57.75" customHeight="1" x14ac:dyDescent="0.2">
      <c r="B48" s="14"/>
      <c r="C48" s="1128" t="s">
        <v>4</v>
      </c>
      <c r="D48" s="1128"/>
      <c r="E48" s="1129"/>
      <c r="F48" s="15">
        <v>1.83</v>
      </c>
      <c r="G48" s="16">
        <v>6.39</v>
      </c>
      <c r="H48" s="16">
        <v>4.1900000000000004</v>
      </c>
      <c r="I48" s="16">
        <v>4.17</v>
      </c>
      <c r="J48" s="17">
        <v>8.09</v>
      </c>
    </row>
    <row r="49" spans="2:10" ht="57.75" customHeight="1" thickBot="1" x14ac:dyDescent="0.25">
      <c r="B49" s="18"/>
      <c r="C49" s="1130" t="s">
        <v>5</v>
      </c>
      <c r="D49" s="1130"/>
      <c r="E49" s="1131"/>
      <c r="F49" s="19">
        <v>3.6</v>
      </c>
      <c r="G49" s="20">
        <v>9.93</v>
      </c>
      <c r="H49" s="20" t="s">
        <v>530</v>
      </c>
      <c r="I49" s="20">
        <v>1.48</v>
      </c>
      <c r="J49" s="21">
        <v>1.82</v>
      </c>
    </row>
    <row r="50" spans="2:10" ht="13.2" x14ac:dyDescent="0.2"/>
  </sheetData>
  <sheetProtection algorithmName="SHA-512" hashValue="KT1dTd3AxBILV6nv/KfrIR21jFaiwNYdyPZpmYwEV/H1SMQfWbEk7NksIon3bPGgO3d6692aqxhBSi22AM8NMg==" saltValue="r3NQWWF/JlYT13bHIBh/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2026-03-13T08:13:34Z</cp:lastPrinted>
  <dcterms:created xsi:type="dcterms:W3CDTF">2026-02-23T09:33:05Z</dcterms:created>
  <dcterms:modified xsi:type="dcterms:W3CDTF">2026-03-24T04:37:28Z</dcterms:modified>
  <cp:category/>
</cp:coreProperties>
</file>