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d:\develop\bid_entry\07申請書\doc\ver7\reg_common\"/>
    </mc:Choice>
  </mc:AlternateContent>
  <xr:revisionPtr revIDLastSave="0" documentId="13_ncr:1_{6108B151-EBA1-4751-876C-575DB6CAE17B}" xr6:coauthVersionLast="47" xr6:coauthVersionMax="47" xr10:uidLastSave="{00000000-0000-0000-0000-000000000000}"/>
  <workbookProtection workbookAlgorithmName="SHA-512" workbookHashValue="Qy/xuDwtvDqfRjkB/nEhQ4oFBEg7SYyxhvHECibmc7VFmaDW3luAppw2JIeDcuyAZsiolPomVNsEb66V470puQ==" workbookSaltValue="QSc0LpIpKT+RtzTMfBrXWw==" workbookSpinCount="100000" lockStructure="1"/>
  <bookViews>
    <workbookView xWindow="-120" yWindow="-120" windowWidth="29040" windowHeight="15720" xr2:uid="{00000000-000D-0000-FFFF-FFFF00000000}"/>
  </bookViews>
  <sheets>
    <sheet name="入力シート" sheetId="7" r:id="rId1"/>
    <sheet name="役員情報入力シート" sheetId="11" r:id="rId2"/>
    <sheet name="settings" sheetId="8" state="hidden" r:id="rId3"/>
  </sheets>
  <definedNames>
    <definedName name="_xlnm.Print_Titles" localSheetId="0">入力シート!$1:$1</definedName>
    <definedName name="_xlnm.Print_Titles" localSheetId="1">役員情報入力シート!$8:$8</definedName>
    <definedName name="希望">入力シート!$A$287</definedName>
    <definedName name="都道府県3">settings!$A$1</definedName>
    <definedName name="都道府県4">settings!$A$2</definedName>
    <definedName name="日付例">settings!$A$3</definedName>
    <definedName name="日付例_s">settings!$A$4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1" l="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287" i="7"/>
  <c r="A214" i="7"/>
  <c r="A212" i="7"/>
  <c r="A211" i="7"/>
  <c r="A210" i="7"/>
  <c r="A207" i="7"/>
  <c r="A201" i="7"/>
  <c r="A198" i="7"/>
  <c r="A197" i="7"/>
  <c r="A196" i="7"/>
  <c r="A194" i="7"/>
  <c r="A174" i="7"/>
  <c r="A173" i="7"/>
  <c r="A172" i="7"/>
  <c r="A171" i="7"/>
  <c r="A161" i="7"/>
  <c r="A159" i="7"/>
  <c r="A157" i="7"/>
  <c r="A153" i="7"/>
  <c r="A151" i="7"/>
  <c r="A149" i="7"/>
  <c r="A120" i="7"/>
  <c r="A118" i="7"/>
  <c r="A116" i="7"/>
  <c r="A114" i="7"/>
  <c r="A112" i="7"/>
  <c r="A87" i="7"/>
  <c r="A85" i="7"/>
  <c r="A83" i="7"/>
  <c r="A81" i="7"/>
  <c r="A79" i="7"/>
  <c r="A77" i="7"/>
  <c r="A75" i="7"/>
  <c r="A73" i="7"/>
  <c r="A71" i="7"/>
  <c r="A69" i="7"/>
  <c r="A63" i="7"/>
  <c r="A40" i="7"/>
  <c r="A36" i="7"/>
  <c r="A34" i="7"/>
  <c r="A32" i="7"/>
  <c r="A30" i="7"/>
  <c r="A28" i="7"/>
  <c r="A26" i="7"/>
  <c r="A24" i="7"/>
  <c r="A22" i="7"/>
  <c r="A20" i="7"/>
  <c r="M58" i="11"/>
  <c r="M57" i="11"/>
  <c r="M56" i="11"/>
  <c r="M55" i="11"/>
  <c r="M54" i="11"/>
  <c r="M53" i="11"/>
  <c r="M52" i="11"/>
  <c r="M51" i="11"/>
  <c r="M50" i="11"/>
  <c r="M49" i="11"/>
  <c r="M48" i="11"/>
  <c r="M47" i="11"/>
  <c r="M46" i="11"/>
  <c r="M45" i="11"/>
  <c r="M44" i="11"/>
  <c r="M43" i="11"/>
  <c r="M42" i="11"/>
  <c r="M41" i="11"/>
  <c r="M40" i="11"/>
  <c r="M39" i="11"/>
  <c r="M38" i="11"/>
  <c r="M37" i="11"/>
  <c r="M36" i="11"/>
  <c r="M35" i="11"/>
  <c r="M34" i="11"/>
  <c r="M33" i="11"/>
  <c r="M32" i="11"/>
  <c r="M31" i="11"/>
  <c r="M30" i="11"/>
  <c r="M29" i="11"/>
  <c r="M28" i="11"/>
  <c r="M27" i="11"/>
  <c r="M26" i="11"/>
  <c r="M25" i="11"/>
  <c r="M24" i="11"/>
  <c r="M23" i="11"/>
  <c r="M22" i="11"/>
  <c r="M21" i="11"/>
  <c r="M20" i="11"/>
  <c r="M19" i="11"/>
  <c r="M18" i="11"/>
  <c r="M17" i="11"/>
  <c r="M16" i="11"/>
  <c r="M15" i="11"/>
  <c r="M14" i="11"/>
  <c r="M13" i="11"/>
  <c r="M12" i="11"/>
  <c r="M11" i="11"/>
  <c r="M10" i="11"/>
  <c r="M9" i="11"/>
  <c r="H8" i="11"/>
  <c r="A320" i="7" l="1"/>
  <c r="M8" i="11"/>
  <c r="F289" i="7" l="1"/>
  <c r="F290" i="7" s="1"/>
  <c r="F291" i="7" s="1"/>
  <c r="F292" i="7" s="1"/>
  <c r="F293" i="7" s="1"/>
  <c r="F294" i="7" s="1"/>
  <c r="F295" i="7" s="1"/>
  <c r="F296" i="7" s="1"/>
  <c r="F297" i="7" s="1"/>
  <c r="F298" i="7" s="1"/>
  <c r="F299" i="7" s="1"/>
  <c r="F300" i="7" s="1"/>
  <c r="F301" i="7" s="1"/>
  <c r="F302" i="7" s="1"/>
  <c r="F303" i="7" s="1"/>
  <c r="F304" i="7" s="1"/>
  <c r="D245" i="7"/>
  <c r="F305" i="7" l="1"/>
  <c r="F306" i="7" s="1"/>
  <c r="F307" i="7" s="1"/>
  <c r="F308" i="7" s="1"/>
  <c r="F309" i="7" s="1"/>
  <c r="F310" i="7" s="1"/>
  <c r="F311" i="7" s="1"/>
  <c r="F312" i="7" s="1"/>
  <c r="F313" i="7" s="1"/>
  <c r="I189" i="7" l="1"/>
  <c r="I188" i="7"/>
  <c r="J225" i="7" l="1"/>
  <c r="J223" i="7"/>
  <c r="J206" i="7"/>
  <c r="J204" i="7"/>
  <c r="N271" i="7" a="1"/>
  <c r="N271" i="7" s="1"/>
  <c r="D246" i="7" l="1"/>
  <c r="D247" i="7" s="1"/>
  <c r="D248" i="7" s="1"/>
  <c r="D249" i="7" s="1"/>
  <c r="D250" i="7" s="1"/>
  <c r="D251" i="7" s="1"/>
  <c r="D252" i="7" s="1"/>
  <c r="D253" i="7" s="1"/>
  <c r="D254" i="7" s="1"/>
  <c r="D255" i="7" s="1"/>
  <c r="D256" i="7" s="1"/>
  <c r="D257" i="7" s="1"/>
  <c r="D258" i="7" s="1"/>
  <c r="D259" i="7" s="1"/>
  <c r="D260" i="7" s="1"/>
  <c r="D261" i="7" s="1"/>
  <c r="N244" i="7" s="1"/>
  <c r="N245" i="7" s="1"/>
  <c r="N246" i="7" s="1"/>
  <c r="N247" i="7" s="1"/>
  <c r="N248" i="7" s="1"/>
  <c r="N249" i="7" s="1"/>
  <c r="N250" i="7" s="1"/>
  <c r="N251" i="7" s="1"/>
  <c r="N252" i="7" s="1"/>
  <c r="N253" i="7" s="1"/>
  <c r="N254" i="7" s="1"/>
  <c r="N255" i="7" s="1"/>
  <c r="N256" i="7" s="1"/>
  <c r="N257" i="7" s="1"/>
  <c r="N258" i="7" s="1"/>
  <c r="N259" i="7" s="1"/>
  <c r="N260" i="7" s="1"/>
  <c r="S234" i="7"/>
  <c r="O234" i="7"/>
  <c r="K234" i="7"/>
  <c r="I213" i="7"/>
  <c r="I175" i="7"/>
  <c r="I190" i="7" s="1"/>
  <c r="A2" i="8" l="1"/>
  <c r="A1" i="8"/>
  <c r="D69" i="7" l="1"/>
  <c r="D71" i="7" s="1"/>
  <c r="D73" i="7" s="1"/>
  <c r="D75" i="7" s="1"/>
  <c r="D77" i="7" s="1"/>
  <c r="D79" i="7" s="1"/>
  <c r="D81" i="7" s="1"/>
  <c r="D83" i="7" s="1"/>
  <c r="D85" i="7" s="1"/>
  <c r="D87"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<sst xmlns="http://schemas.openxmlformats.org/spreadsheetml/2006/main" count="278" uniqueCount="233">
  <si>
    <t>郵便番号</t>
    <rPh sb="0" eb="4">
      <t>ユウビンバンゴウ</t>
    </rPh>
    <phoneticPr fontId="6"/>
  </si>
  <si>
    <t>所在地</t>
    <rPh sb="0" eb="3">
      <t>ショザイチ</t>
    </rPh>
    <phoneticPr fontId="6"/>
  </si>
  <si>
    <t>商号又は名称カナ</t>
    <rPh sb="0" eb="2">
      <t>ショウゴウ</t>
    </rPh>
    <rPh sb="2" eb="3">
      <t>マタ</t>
    </rPh>
    <rPh sb="4" eb="6">
      <t>メイショウ</t>
    </rPh>
    <phoneticPr fontId="6"/>
  </si>
  <si>
    <t>商号又は名称</t>
    <rPh sb="0" eb="2">
      <t>ショウゴウ</t>
    </rPh>
    <rPh sb="2" eb="3">
      <t>マタ</t>
    </rPh>
    <rPh sb="4" eb="6">
      <t>メイショウ</t>
    </rPh>
    <phoneticPr fontId="6"/>
  </si>
  <si>
    <t>代表者氏名カナ</t>
    <rPh sb="0" eb="3">
      <t>ダイヒョウシャ</t>
    </rPh>
    <rPh sb="3" eb="5">
      <t>シメイ</t>
    </rPh>
    <phoneticPr fontId="6"/>
  </si>
  <si>
    <t>代表者氏名</t>
    <rPh sb="0" eb="3">
      <t>ダイヒョウシャ</t>
    </rPh>
    <rPh sb="3" eb="5">
      <t>シメイ</t>
    </rPh>
    <phoneticPr fontId="6"/>
  </si>
  <si>
    <t>電話番号</t>
    <rPh sb="0" eb="2">
      <t>デンワ</t>
    </rPh>
    <rPh sb="2" eb="4">
      <t>バンゴウ</t>
    </rPh>
    <phoneticPr fontId="6"/>
  </si>
  <si>
    <t>ＦＡＸ番号</t>
    <rPh sb="3" eb="5">
      <t>バンゴウ</t>
    </rPh>
    <phoneticPr fontId="6"/>
  </si>
  <si>
    <t>担当者部署</t>
    <rPh sb="0" eb="3">
      <t>タントウシャ</t>
    </rPh>
    <rPh sb="3" eb="5">
      <t>ブショ</t>
    </rPh>
    <phoneticPr fontId="6"/>
  </si>
  <si>
    <t>E-mailアドレス</t>
    <phoneticPr fontId="6"/>
  </si>
  <si>
    <t>全角カタカナで入力してください。姓と名は１文字分空けてください。</t>
    <phoneticPr fontId="5"/>
  </si>
  <si>
    <t>姓と名は１文字分空けてください。</t>
    <phoneticPr fontId="5"/>
  </si>
  <si>
    <t>保有していない場合は、入力する必要はありません。</t>
    <rPh sb="0" eb="2">
      <t>ホユウ</t>
    </rPh>
    <rPh sb="7" eb="9">
      <t>バアイ</t>
    </rPh>
    <rPh sb="11" eb="13">
      <t>ニュウリョク</t>
    </rPh>
    <rPh sb="15" eb="17">
      <t>ヒツヨウ</t>
    </rPh>
    <phoneticPr fontId="5"/>
  </si>
  <si>
    <t>担当者氏名</t>
    <rPh sb="0" eb="3">
      <t>タントウシャ</t>
    </rPh>
    <rPh sb="3" eb="5">
      <t>シメイ</t>
    </rPh>
    <phoneticPr fontId="6"/>
  </si>
  <si>
    <t>担当者氏名カナ</t>
    <rPh sb="0" eb="3">
      <t>タントウシャ</t>
    </rPh>
    <rPh sb="3" eb="5">
      <t>シメイ</t>
    </rPh>
    <phoneticPr fontId="6"/>
  </si>
  <si>
    <t>代表者役職</t>
    <rPh sb="0" eb="3">
      <t>ダイヒョウシャ</t>
    </rPh>
    <rPh sb="3" eb="5">
      <t>ヤクショク</t>
    </rPh>
    <phoneticPr fontId="6"/>
  </si>
  <si>
    <t>正式名称で入力してください。個人の場合は「代表者」と入力してください。</t>
    <rPh sb="5" eb="7">
      <t>ニュウリョク</t>
    </rPh>
    <rPh sb="26" eb="28">
      <t>ニュウリョク</t>
    </rPh>
    <phoneticPr fontId="5"/>
  </si>
  <si>
    <t xml:space="preserve"> エクセルの計算方法は「自動」に設定してください。</t>
    <rPh sb="6" eb="8">
      <t>ケイサン</t>
    </rPh>
    <rPh sb="8" eb="10">
      <t>ホウホウ</t>
    </rPh>
    <rPh sb="12" eb="14">
      <t>ジドウ</t>
    </rPh>
    <rPh sb="16" eb="18">
      <t>セッテイ</t>
    </rPh>
    <phoneticPr fontId="5"/>
  </si>
  <si>
    <t xml:space="preserve"> 行の追加、削除、シートの変更などはできません。</t>
    <rPh sb="1" eb="2">
      <t>ギョウ</t>
    </rPh>
    <rPh sb="3" eb="5">
      <t>ツイカ</t>
    </rPh>
    <rPh sb="6" eb="8">
      <t>サクジョ</t>
    </rPh>
    <rPh sb="13" eb="15">
      <t>ヘンコウ</t>
    </rPh>
    <phoneticPr fontId="5"/>
  </si>
  <si>
    <t>都道府県から入力してください。</t>
    <phoneticPr fontId="5"/>
  </si>
  <si>
    <t>都道府県から入力してください。</t>
    <rPh sb="0" eb="4">
      <t>トドウフケン</t>
    </rPh>
    <rPh sb="6" eb="8">
      <t>ニュウリョク</t>
    </rPh>
    <phoneticPr fontId="5"/>
  </si>
  <si>
    <t>C.担当者情報</t>
    <rPh sb="2" eb="5">
      <t>タントウシャ</t>
    </rPh>
    <rPh sb="5" eb="7">
      <t>ジョウホウ</t>
    </rPh>
    <phoneticPr fontId="5"/>
  </si>
  <si>
    <t>希望</t>
    <rPh sb="0" eb="2">
      <t>キボウ</t>
    </rPh>
    <phoneticPr fontId="5"/>
  </si>
  <si>
    <t>A.主たる営業所(本社)情報</t>
    <rPh sb="2" eb="3">
      <t>シュ</t>
    </rPh>
    <rPh sb="5" eb="8">
      <t>エイギョウショ</t>
    </rPh>
    <rPh sb="9" eb="11">
      <t>ホンシャ</t>
    </rPh>
    <rPh sb="12" eb="14">
      <t>ジョウホウ</t>
    </rPh>
    <phoneticPr fontId="5"/>
  </si>
  <si>
    <t>B.契約する営業所情報</t>
    <rPh sb="2" eb="4">
      <t>ケイヤク</t>
    </rPh>
    <rPh sb="6" eb="9">
      <t>エイギョウショ</t>
    </rPh>
    <rPh sb="9" eb="11">
      <t>ジョウホウ</t>
    </rPh>
    <phoneticPr fontId="5"/>
  </si>
  <si>
    <t>部署がない場合は「本社」又は「本店」と入力し、個人の場合は「本店」と入力してください。</t>
    <rPh sb="0" eb="2">
      <t>ブショ</t>
    </rPh>
    <rPh sb="5" eb="7">
      <t>バアイ</t>
    </rPh>
    <rPh sb="9" eb="11">
      <t>ホンシャ</t>
    </rPh>
    <rPh sb="12" eb="13">
      <t>マタ</t>
    </rPh>
    <rPh sb="15" eb="17">
      <t>ホンテン</t>
    </rPh>
    <rPh sb="19" eb="21">
      <t>ニュウリョク</t>
    </rPh>
    <rPh sb="23" eb="25">
      <t>コジン</t>
    </rPh>
    <rPh sb="26" eb="28">
      <t>バアイ</t>
    </rPh>
    <rPh sb="30" eb="32">
      <t>ホンテン</t>
    </rPh>
    <rPh sb="34" eb="36">
      <t>ニュウリョク</t>
    </rPh>
    <phoneticPr fontId="5"/>
  </si>
  <si>
    <t>D.行政書士情報</t>
    <rPh sb="2" eb="4">
      <t>ギョウセイ</t>
    </rPh>
    <rPh sb="4" eb="6">
      <t>ショシ</t>
    </rPh>
    <rPh sb="6" eb="8">
      <t>ジョウホウ</t>
    </rPh>
    <phoneticPr fontId="5"/>
  </si>
  <si>
    <t>行政書士氏名カナ</t>
    <rPh sb="0" eb="2">
      <t>ギョウセイ</t>
    </rPh>
    <rPh sb="2" eb="4">
      <t>ショシ</t>
    </rPh>
    <rPh sb="4" eb="6">
      <t>シメイ</t>
    </rPh>
    <phoneticPr fontId="6"/>
  </si>
  <si>
    <t>行政書士氏名</t>
    <rPh sb="0" eb="2">
      <t>ギョウセイ</t>
    </rPh>
    <rPh sb="2" eb="4">
      <t>ショシ</t>
    </rPh>
    <rPh sb="4" eb="6">
      <t>シメイ</t>
    </rPh>
    <phoneticPr fontId="6"/>
  </si>
  <si>
    <t>合計</t>
    <rPh sb="0" eb="2">
      <t>ゴウケイケイ</t>
    </rPh>
    <phoneticPr fontId="5"/>
  </si>
  <si>
    <t>コンサル</t>
  </si>
  <si>
    <t>E.経営情報</t>
    <rPh sb="2" eb="4">
      <t>ケイエイ</t>
    </rPh>
    <rPh sb="4" eb="6">
      <t>ジョウホウ</t>
    </rPh>
    <phoneticPr fontId="5"/>
  </si>
  <si>
    <t>支店・営業所に入札・契約権限を委任する場合、(1)入札・契約権限の委任欄にリストから「する」を選択し、支店・営業所情報を入力してください。</t>
    <rPh sb="0" eb="2">
      <t>シテン</t>
    </rPh>
    <rPh sb="3" eb="6">
      <t>エイギョウショ</t>
    </rPh>
    <rPh sb="7" eb="9">
      <t>ニュウサツ</t>
    </rPh>
    <rPh sb="10" eb="12">
      <t>ケイヤク</t>
    </rPh>
    <rPh sb="12" eb="14">
      <t>ケンゲン</t>
    </rPh>
    <rPh sb="15" eb="17">
      <t>イニン</t>
    </rPh>
    <rPh sb="19" eb="21">
      <t>バアイ</t>
    </rPh>
    <rPh sb="25" eb="27">
      <t>ニュウサツ</t>
    </rPh>
    <rPh sb="28" eb="30">
      <t>ケイヤク</t>
    </rPh>
    <rPh sb="30" eb="32">
      <t>ケンゲン</t>
    </rPh>
    <rPh sb="33" eb="35">
      <t>イニン</t>
    </rPh>
    <rPh sb="35" eb="36">
      <t>ラン</t>
    </rPh>
    <rPh sb="47" eb="49">
      <t>センタク</t>
    </rPh>
    <rPh sb="51" eb="53">
      <t>シテン</t>
    </rPh>
    <rPh sb="54" eb="57">
      <t>エイギョウショ</t>
    </rPh>
    <rPh sb="57" eb="59">
      <t>ジョウホウ</t>
    </rPh>
    <rPh sb="60" eb="62">
      <t>ニュウリョク</t>
    </rPh>
    <phoneticPr fontId="5"/>
  </si>
  <si>
    <t>入札・契約権限の委任</t>
    <rPh sb="8" eb="10">
      <t>イニン</t>
    </rPh>
    <phoneticPr fontId="5"/>
  </si>
  <si>
    <t>リストから選択してください。</t>
    <phoneticPr fontId="5"/>
  </si>
  <si>
    <t>受任者役職</t>
    <rPh sb="0" eb="3">
      <t>ジュニンシャ</t>
    </rPh>
    <phoneticPr fontId="6"/>
  </si>
  <si>
    <t>受任者氏名カナ</t>
    <rPh sb="3" eb="5">
      <t>シメイ</t>
    </rPh>
    <phoneticPr fontId="6"/>
  </si>
  <si>
    <t>全角カタカナで入力してください。姓と名は１文字分空けてください。</t>
  </si>
  <si>
    <t>受任者氏名</t>
    <rPh sb="3" eb="5">
      <t>シメイ</t>
    </rPh>
    <phoneticPr fontId="6"/>
  </si>
  <si>
    <t>姓と名は１文字分空けてください。</t>
  </si>
  <si>
    <t>行政書士が代理申請する場合、(1)代理申請欄にリストから「する」を選択し、行政書士情報を入力してください。</t>
    <phoneticPr fontId="5"/>
  </si>
  <si>
    <t>代理申請</t>
    <rPh sb="0" eb="2">
      <t>ダイリ</t>
    </rPh>
    <rPh sb="2" eb="4">
      <t>シンセイ</t>
    </rPh>
    <phoneticPr fontId="12"/>
  </si>
  <si>
    <t>半角の数字とハイフンで入力してください。保有していない場合は、入力する必要はありません。</t>
    <phoneticPr fontId="5"/>
  </si>
  <si>
    <t>登記上の所在地</t>
    <rPh sb="0" eb="3">
      <t>トウキジョウ</t>
    </rPh>
    <rPh sb="4" eb="7">
      <t>ショザイチ</t>
    </rPh>
    <phoneticPr fontId="6"/>
  </si>
  <si>
    <t>一致する</t>
  </si>
  <si>
    <t>しない</t>
  </si>
  <si>
    <t>長洲町 一般競争（指名競争）参加資格審査申請書【測量・建設コンサルタント等】</t>
    <rPh sb="0" eb="2">
      <t>ナガス</t>
    </rPh>
    <rPh sb="2" eb="3">
      <t>マチ</t>
    </rPh>
    <rPh sb="4" eb="6">
      <t>イッパン</t>
    </rPh>
    <rPh sb="6" eb="8">
      <t>キョウソウ</t>
    </rPh>
    <rPh sb="9" eb="11">
      <t>シメイ</t>
    </rPh>
    <rPh sb="11" eb="13">
      <t>キョウソウ</t>
    </rPh>
    <rPh sb="14" eb="16">
      <t>サンカ</t>
    </rPh>
    <rPh sb="16" eb="18">
      <t>シカク</t>
    </rPh>
    <rPh sb="18" eb="20">
      <t>シンサ</t>
    </rPh>
    <rPh sb="20" eb="23">
      <t>シンセイショ</t>
    </rPh>
    <rPh sb="24" eb="26">
      <t>ソクリョウ</t>
    </rPh>
    <rPh sb="27" eb="29">
      <t>ケンセツ</t>
    </rPh>
    <rPh sb="36" eb="37">
      <t>トウソクリョウケンセツ</t>
    </rPh>
    <phoneticPr fontId="5"/>
  </si>
  <si>
    <t>自己資本額</t>
    <rPh sb="0" eb="2">
      <t>ジコ</t>
    </rPh>
    <rPh sb="2" eb="4">
      <t>シホン</t>
    </rPh>
    <rPh sb="4" eb="5">
      <t>ガク</t>
    </rPh>
    <phoneticPr fontId="5"/>
  </si>
  <si>
    <t>区分</t>
    <rPh sb="0" eb="2">
      <t>クブン</t>
    </rPh>
    <phoneticPr fontId="5"/>
  </si>
  <si>
    <t>直前決算期（千円）</t>
    <rPh sb="0" eb="2">
      <t>チョクゼン</t>
    </rPh>
    <rPh sb="2" eb="5">
      <t>ケッサンキ</t>
    </rPh>
    <rPh sb="6" eb="8">
      <t>センエン</t>
    </rPh>
    <phoneticPr fontId="6"/>
  </si>
  <si>
    <t>株主資本</t>
    <rPh sb="0" eb="2">
      <t>カブヌシ</t>
    </rPh>
    <rPh sb="2" eb="4">
      <t>シホン</t>
    </rPh>
    <phoneticPr fontId="6"/>
  </si>
  <si>
    <t>評価・換算差額等</t>
    <rPh sb="0" eb="2">
      <t>ヒョウカ</t>
    </rPh>
    <rPh sb="3" eb="5">
      <t>カンザン</t>
    </rPh>
    <rPh sb="5" eb="7">
      <t>サガク</t>
    </rPh>
    <rPh sb="7" eb="8">
      <t>トウ</t>
    </rPh>
    <phoneticPr fontId="6"/>
  </si>
  <si>
    <t>新株予約権</t>
    <phoneticPr fontId="5"/>
  </si>
  <si>
    <t>計(P)</t>
    <phoneticPr fontId="6"/>
  </si>
  <si>
    <t>損益計算書</t>
    <rPh sb="0" eb="2">
      <t>ソンエキ</t>
    </rPh>
    <rPh sb="2" eb="5">
      <t>ケイサンショ</t>
    </rPh>
    <phoneticPr fontId="5"/>
  </si>
  <si>
    <t>税引前当期利益(S)</t>
    <phoneticPr fontId="6"/>
  </si>
  <si>
    <t>千円</t>
    <rPh sb="0" eb="2">
      <t>センエン</t>
    </rPh>
    <phoneticPr fontId="5"/>
  </si>
  <si>
    <t>貸借対照表</t>
    <rPh sb="0" eb="2">
      <t>タイシャク</t>
    </rPh>
    <rPh sb="2" eb="5">
      <t>タイショウヒョウ</t>
    </rPh>
    <phoneticPr fontId="5"/>
  </si>
  <si>
    <t>流動資産（千円）(m)</t>
    <rPh sb="0" eb="2">
      <t>リュウドウ</t>
    </rPh>
    <rPh sb="2" eb="4">
      <t>シサン</t>
    </rPh>
    <rPh sb="5" eb="7">
      <t>センエン</t>
    </rPh>
    <phoneticPr fontId="5"/>
  </si>
  <si>
    <t>流動負債（千円）(n)</t>
    <rPh sb="0" eb="2">
      <t>リュウドウ</t>
    </rPh>
    <rPh sb="2" eb="4">
      <t>フサイ</t>
    </rPh>
    <rPh sb="5" eb="7">
      <t>センエン</t>
    </rPh>
    <phoneticPr fontId="5"/>
  </si>
  <si>
    <t>固定資産（千円）(Q)</t>
    <rPh sb="0" eb="2">
      <t>コテイ</t>
    </rPh>
    <rPh sb="2" eb="4">
      <t>シサン</t>
    </rPh>
    <rPh sb="5" eb="7">
      <t>センエン</t>
    </rPh>
    <phoneticPr fontId="5"/>
  </si>
  <si>
    <t>総資本額（千円）(R)</t>
    <rPh sb="0" eb="1">
      <t>ソウ</t>
    </rPh>
    <rPh sb="1" eb="3">
      <t>シホン</t>
    </rPh>
    <rPh sb="3" eb="4">
      <t>ガク</t>
    </rPh>
    <rPh sb="5" eb="7">
      <t>センエン</t>
    </rPh>
    <phoneticPr fontId="5"/>
  </si>
  <si>
    <t>経営比率</t>
    <rPh sb="0" eb="2">
      <t>ケイエイ</t>
    </rPh>
    <rPh sb="2" eb="4">
      <t>ヒリツ</t>
    </rPh>
    <phoneticPr fontId="5"/>
  </si>
  <si>
    <t>自動計算されます。(小数点以下は四捨五入)</t>
  </si>
  <si>
    <t>総資本純利益率</t>
  </si>
  <si>
    <t>%</t>
  </si>
  <si>
    <t>　※S/R×100</t>
  </si>
  <si>
    <t>流動比率</t>
    <rPh sb="0" eb="2">
      <t>リュウドウ</t>
    </rPh>
    <rPh sb="2" eb="4">
      <t>ヒリツ</t>
    </rPh>
    <phoneticPr fontId="5"/>
  </si>
  <si>
    <t>　※m/n×100</t>
  </si>
  <si>
    <t>自己資本固定比率</t>
    <rPh sb="0" eb="2">
      <t>ジコ</t>
    </rPh>
    <rPh sb="2" eb="4">
      <t>シホン</t>
    </rPh>
    <rPh sb="4" eb="6">
      <t>コテイ</t>
    </rPh>
    <rPh sb="6" eb="8">
      <t>ヒリツ</t>
    </rPh>
    <phoneticPr fontId="5"/>
  </si>
  <si>
    <t>　※P/Q×100</t>
  </si>
  <si>
    <t>外資状況</t>
    <rPh sb="0" eb="2">
      <t>ガイシ</t>
    </rPh>
    <rPh sb="2" eb="4">
      <t>ジョウキョウ</t>
    </rPh>
    <phoneticPr fontId="6"/>
  </si>
  <si>
    <t>外資区分</t>
    <rPh sb="0" eb="2">
      <t>ガイシ</t>
    </rPh>
    <rPh sb="2" eb="4">
      <t>クブン</t>
    </rPh>
    <phoneticPr fontId="6"/>
  </si>
  <si>
    <t>国名</t>
    <rPh sb="0" eb="1">
      <t>クニ</t>
    </rPh>
    <rPh sb="1" eb="2">
      <t>メイ</t>
    </rPh>
    <phoneticPr fontId="5"/>
  </si>
  <si>
    <t>外資比率 (%)</t>
    <rPh sb="0" eb="2">
      <t>ガイシ</t>
    </rPh>
    <rPh sb="2" eb="4">
      <t>ヒリツ</t>
    </rPh>
    <phoneticPr fontId="5"/>
  </si>
  <si>
    <t>%</t>
    <phoneticPr fontId="6"/>
  </si>
  <si>
    <t>創業</t>
    <rPh sb="0" eb="2">
      <t>ソウギョウ</t>
    </rPh>
    <phoneticPr fontId="6"/>
  </si>
  <si>
    <t>年</t>
    <rPh sb="0" eb="1">
      <t>ネン</t>
    </rPh>
    <phoneticPr fontId="6"/>
  </si>
  <si>
    <t>休業期間又は</t>
    <rPh sb="0" eb="2">
      <t>キュウギョウ</t>
    </rPh>
    <rPh sb="2" eb="4">
      <t>キカン</t>
    </rPh>
    <rPh sb="4" eb="5">
      <t>マタ</t>
    </rPh>
    <phoneticPr fontId="6"/>
  </si>
  <si>
    <t>から</t>
    <phoneticPr fontId="6"/>
  </si>
  <si>
    <t>まで</t>
    <phoneticPr fontId="6"/>
  </si>
  <si>
    <t>転(廃)業の期間</t>
    <phoneticPr fontId="6"/>
  </si>
  <si>
    <t>営業年数</t>
    <rPh sb="0" eb="2">
      <t>エイギョウ</t>
    </rPh>
    <rPh sb="2" eb="4">
      <t>ネンスウ</t>
    </rPh>
    <phoneticPr fontId="6"/>
  </si>
  <si>
    <t>常勤職員の数</t>
    <rPh sb="0" eb="2">
      <t>ジョウキン</t>
    </rPh>
    <rPh sb="2" eb="4">
      <t>ショクイン</t>
    </rPh>
    <rPh sb="5" eb="6">
      <t>カズ</t>
    </rPh>
    <phoneticPr fontId="5"/>
  </si>
  <si>
    <t>技術職員数</t>
    <rPh sb="0" eb="2">
      <t>ギジュツ</t>
    </rPh>
    <rPh sb="2" eb="4">
      <t>ショクイン</t>
    </rPh>
    <rPh sb="4" eb="5">
      <t>スウ</t>
    </rPh>
    <phoneticPr fontId="5"/>
  </si>
  <si>
    <t>事務職員数</t>
    <rPh sb="0" eb="2">
      <t>ジム</t>
    </rPh>
    <rPh sb="2" eb="4">
      <t>ショクイン</t>
    </rPh>
    <phoneticPr fontId="5"/>
  </si>
  <si>
    <t>その他職員数</t>
    <phoneticPr fontId="6"/>
  </si>
  <si>
    <r>
      <t>役職員等</t>
    </r>
    <r>
      <rPr>
        <sz val="11"/>
        <color rgb="FFFF0000"/>
        <rFont val="ＭＳ ゴシック"/>
        <family val="3"/>
        <charset val="128"/>
      </rPr>
      <t>*1</t>
    </r>
    <rPh sb="0" eb="3">
      <t>ヤクショクイン</t>
    </rPh>
    <rPh sb="3" eb="4">
      <t>トウ</t>
    </rPh>
    <phoneticPr fontId="5"/>
  </si>
  <si>
    <t>＊1「役職員等」は「合計」の内数です。</t>
    <rPh sb="5" eb="6">
      <t>イン</t>
    </rPh>
    <rPh sb="6" eb="7">
      <t>トウ</t>
    </rPh>
    <rPh sb="10" eb="12">
      <t>ゴウケイ</t>
    </rPh>
    <phoneticPr fontId="5"/>
  </si>
  <si>
    <t>F.測量等実績高</t>
    <rPh sb="2" eb="4">
      <t>ソクリョウ</t>
    </rPh>
    <rPh sb="4" eb="5">
      <t>トウ</t>
    </rPh>
    <rPh sb="5" eb="7">
      <t>ジッセキ</t>
    </rPh>
    <rPh sb="7" eb="8">
      <t>ダカ</t>
    </rPh>
    <phoneticPr fontId="5"/>
  </si>
  <si>
    <t>直前２年度分決算期間</t>
    <rPh sb="0" eb="2">
      <t>チョクゼン</t>
    </rPh>
    <rPh sb="3" eb="5">
      <t>ネンド</t>
    </rPh>
    <rPh sb="5" eb="6">
      <t>ブン</t>
    </rPh>
    <rPh sb="6" eb="8">
      <t>ケッサン</t>
    </rPh>
    <rPh sb="8" eb="10">
      <t>キカン</t>
    </rPh>
    <phoneticPr fontId="5"/>
  </si>
  <si>
    <t>直前１年度分決算期間</t>
    <rPh sb="0" eb="2">
      <t>チョクゼン</t>
    </rPh>
    <rPh sb="3" eb="5">
      <t>ネンド</t>
    </rPh>
    <rPh sb="5" eb="6">
      <t>ブン</t>
    </rPh>
    <rPh sb="6" eb="8">
      <t>ケッサン</t>
    </rPh>
    <rPh sb="8" eb="10">
      <t>キカン</t>
    </rPh>
    <phoneticPr fontId="5"/>
  </si>
  <si>
    <t>業務区分</t>
    <rPh sb="0" eb="2">
      <t>ギョウム</t>
    </rPh>
    <rPh sb="2" eb="4">
      <t>クブン</t>
    </rPh>
    <phoneticPr fontId="5"/>
  </si>
  <si>
    <t>直前２年度分
実績高（千円）</t>
    <rPh sb="7" eb="9">
      <t>ジッセキ</t>
    </rPh>
    <rPh sb="9" eb="10">
      <t>ダカ</t>
    </rPh>
    <rPh sb="11" eb="13">
      <t>センエン</t>
    </rPh>
    <phoneticPr fontId="6"/>
  </si>
  <si>
    <t>直前１年度分
実績高（千円）</t>
    <rPh sb="0" eb="2">
      <t>チョクゼン</t>
    </rPh>
    <rPh sb="3" eb="5">
      <t>ネンド</t>
    </rPh>
    <rPh sb="5" eb="6">
      <t>ブン</t>
    </rPh>
    <rPh sb="7" eb="9">
      <t>ジッセキ</t>
    </rPh>
    <rPh sb="9" eb="10">
      <t>ダカ</t>
    </rPh>
    <rPh sb="11" eb="13">
      <t>センエン</t>
    </rPh>
    <phoneticPr fontId="5"/>
  </si>
  <si>
    <t>直前２ヶ年間の
年間平均実績高（千円）</t>
    <rPh sb="8" eb="10">
      <t>ネンカン</t>
    </rPh>
    <rPh sb="10" eb="12">
      <t>ヘイキン</t>
    </rPh>
    <rPh sb="12" eb="14">
      <t>ジッセキ</t>
    </rPh>
    <rPh sb="14" eb="15">
      <t>ダカ</t>
    </rPh>
    <rPh sb="16" eb="18">
      <t>センエン</t>
    </rPh>
    <phoneticPr fontId="5"/>
  </si>
  <si>
    <t>測量</t>
    <rPh sb="0" eb="2">
      <t>ソクリョウ</t>
    </rPh>
    <phoneticPr fontId="6"/>
  </si>
  <si>
    <t>建築関係建設コンサルタント業務</t>
    <rPh sb="0" eb="2">
      <t>ケンチク</t>
    </rPh>
    <rPh sb="13" eb="15">
      <t>ギョウム</t>
    </rPh>
    <phoneticPr fontId="5"/>
  </si>
  <si>
    <t>土木関係建設コンサルタント業務</t>
    <rPh sb="0" eb="2">
      <t>ドボク</t>
    </rPh>
    <rPh sb="2" eb="4">
      <t>カンケイ</t>
    </rPh>
    <rPh sb="4" eb="6">
      <t>ケンセツ</t>
    </rPh>
    <rPh sb="13" eb="15">
      <t>ギョウム</t>
    </rPh>
    <phoneticPr fontId="5"/>
  </si>
  <si>
    <t>地質調査業務</t>
    <rPh sb="0" eb="2">
      <t>チシツ</t>
    </rPh>
    <rPh sb="2" eb="4">
      <t>チョウサ</t>
    </rPh>
    <rPh sb="4" eb="6">
      <t>ギョウム</t>
    </rPh>
    <phoneticPr fontId="6"/>
  </si>
  <si>
    <t>補償関係コンサルタント業務</t>
    <rPh sb="0" eb="2">
      <t>ホショウ</t>
    </rPh>
    <rPh sb="2" eb="4">
      <t>カンケイ</t>
    </rPh>
    <rPh sb="11" eb="13">
      <t>ギョウム</t>
    </rPh>
    <phoneticPr fontId="5"/>
  </si>
  <si>
    <t>その他</t>
    <rPh sb="2" eb="3">
      <t>タ</t>
    </rPh>
    <phoneticPr fontId="6"/>
  </si>
  <si>
    <t>合計</t>
    <rPh sb="0" eb="2">
      <t>ゴウケイ</t>
    </rPh>
    <phoneticPr fontId="6"/>
  </si>
  <si>
    <t>G.有資格者数</t>
    <rPh sb="2" eb="3">
      <t>ユウ</t>
    </rPh>
    <rPh sb="3" eb="5">
      <t>シカク</t>
    </rPh>
    <rPh sb="5" eb="6">
      <t>シャ</t>
    </rPh>
    <rPh sb="6" eb="7">
      <t>スウ</t>
    </rPh>
    <phoneticPr fontId="5"/>
  </si>
  <si>
    <t>有資格者数を入力してください。</t>
    <rPh sb="0" eb="1">
      <t>アリ</t>
    </rPh>
    <rPh sb="1" eb="3">
      <t>シカク</t>
    </rPh>
    <rPh sb="3" eb="4">
      <t>シャ</t>
    </rPh>
    <rPh sb="4" eb="5">
      <t>スウ</t>
    </rPh>
    <phoneticPr fontId="6"/>
  </si>
  <si>
    <t>項目名</t>
    <rPh sb="0" eb="2">
      <t>コウモク</t>
    </rPh>
    <rPh sb="2" eb="3">
      <t>メイ</t>
    </rPh>
    <phoneticPr fontId="5"/>
  </si>
  <si>
    <t>項目名</t>
    <phoneticPr fontId="6"/>
  </si>
  <si>
    <t>構造設計一級建築士</t>
  </si>
  <si>
    <t>技術士</t>
    <phoneticPr fontId="6"/>
  </si>
  <si>
    <t>上下水道部門</t>
  </si>
  <si>
    <t>設備設計一級建築士</t>
  </si>
  <si>
    <t>衛生工学部門</t>
  </si>
  <si>
    <t>一級建築士</t>
  </si>
  <si>
    <t>電気電子部門</t>
  </si>
  <si>
    <t>二級建築士</t>
  </si>
  <si>
    <t>機械部門</t>
  </si>
  <si>
    <t>建築設備士</t>
  </si>
  <si>
    <t>情報工学部門</t>
  </si>
  <si>
    <t>建築積算士（建築積算資格者）</t>
  </si>
  <si>
    <t>総合技術管理部門(地質調査)</t>
  </si>
  <si>
    <t>一級土木施工管理技士</t>
  </si>
  <si>
    <t>地質調査</t>
  </si>
  <si>
    <t>二級土木施工管理技士</t>
  </si>
  <si>
    <t>第一種電気主任技術者</t>
  </si>
  <si>
    <t>測量士</t>
  </si>
  <si>
    <t>伝送交換主任技術者</t>
  </si>
  <si>
    <t>測量士補</t>
  </si>
  <si>
    <t>線路主任技術者</t>
  </si>
  <si>
    <t>環境計量士</t>
  </si>
  <si>
    <t>ＡＰＥＣエンジニア</t>
  </si>
  <si>
    <t>不動産鑑定士</t>
  </si>
  <si>
    <t>ＲＣＣＭ</t>
  </si>
  <si>
    <t>不動産鑑定士補</t>
  </si>
  <si>
    <t>地質調査技士</t>
  </si>
  <si>
    <t>総合技術管理部門
(地質を除く対象科目)</t>
    <phoneticPr fontId="6"/>
  </si>
  <si>
    <t>補償業務管理士</t>
  </si>
  <si>
    <t>建設部門</t>
    <phoneticPr fontId="6"/>
  </si>
  <si>
    <t>公共用地経験者</t>
  </si>
  <si>
    <t>農業部門</t>
    <phoneticPr fontId="6"/>
  </si>
  <si>
    <t>土地家屋調査士</t>
  </si>
  <si>
    <t>森林部門</t>
    <phoneticPr fontId="6"/>
  </si>
  <si>
    <t>司法書士</t>
  </si>
  <si>
    <t>水産部門</t>
    <phoneticPr fontId="6"/>
  </si>
  <si>
    <t>H.業種情報</t>
    <rPh sb="2" eb="4">
      <t>ギョウシュ</t>
    </rPh>
    <rPh sb="4" eb="6">
      <t>ジョウホウ</t>
    </rPh>
    <phoneticPr fontId="5"/>
  </si>
  <si>
    <t>登録を受けている事業</t>
    <rPh sb="0" eb="2">
      <t>トウロク</t>
    </rPh>
    <rPh sb="3" eb="4">
      <t>ウ</t>
    </rPh>
    <rPh sb="8" eb="10">
      <t>ジギョウ</t>
    </rPh>
    <phoneticPr fontId="5"/>
  </si>
  <si>
    <t>登録事業名</t>
    <phoneticPr fontId="5"/>
  </si>
  <si>
    <t>測量業者</t>
    <phoneticPr fontId="5"/>
  </si>
  <si>
    <t>建築士事務所</t>
    <phoneticPr fontId="5"/>
  </si>
  <si>
    <t>建設コンサルタント</t>
    <phoneticPr fontId="5"/>
  </si>
  <si>
    <t>地質調査業者</t>
    <phoneticPr fontId="5"/>
  </si>
  <si>
    <t>補償コンサルタント</t>
    <phoneticPr fontId="5"/>
  </si>
  <si>
    <t>不動産鑑定業者</t>
    <phoneticPr fontId="5"/>
  </si>
  <si>
    <t>土地家屋調査士</t>
    <phoneticPr fontId="5"/>
  </si>
  <si>
    <t>司法書士</t>
    <phoneticPr fontId="5"/>
  </si>
  <si>
    <t>計量証明事業者</t>
    <phoneticPr fontId="6"/>
  </si>
  <si>
    <t>希望する業務</t>
    <rPh sb="0" eb="2">
      <t>キボウ</t>
    </rPh>
    <rPh sb="4" eb="6">
      <t>ギョウム</t>
    </rPh>
    <phoneticPr fontId="5"/>
  </si>
  <si>
    <t>業務区分・部門</t>
    <rPh sb="0" eb="2">
      <t>ギョウム</t>
    </rPh>
    <rPh sb="2" eb="4">
      <t>クブン</t>
    </rPh>
    <rPh sb="5" eb="7">
      <t>ブモン</t>
    </rPh>
    <phoneticPr fontId="5"/>
  </si>
  <si>
    <t>登録</t>
    <rPh sb="0" eb="2">
      <t>トウロク</t>
    </rPh>
    <phoneticPr fontId="5"/>
  </si>
  <si>
    <t>建築関係コンサルタント</t>
    <rPh sb="0" eb="2">
      <t>ケンチク</t>
    </rPh>
    <rPh sb="2" eb="4">
      <t>カンケイ</t>
    </rPh>
    <phoneticPr fontId="6"/>
  </si>
  <si>
    <t>建築設計</t>
  </si>
  <si>
    <t>設備設計</t>
  </si>
  <si>
    <t>耐震診断</t>
  </si>
  <si>
    <t>地区計画及び地域計画</t>
  </si>
  <si>
    <t>測量</t>
    <phoneticPr fontId="6"/>
  </si>
  <si>
    <t>一般測量</t>
  </si>
  <si>
    <t>航空写真測量</t>
  </si>
  <si>
    <t>土木関係建設コンサルタント</t>
    <phoneticPr fontId="6"/>
  </si>
  <si>
    <t>河川、砂防及び海岸</t>
    <rPh sb="0" eb="2">
      <t>カセン</t>
    </rPh>
    <rPh sb="3" eb="5">
      <t>サボウ</t>
    </rPh>
    <rPh sb="5" eb="6">
      <t>オヨ</t>
    </rPh>
    <rPh sb="7" eb="9">
      <t>カイガン</t>
    </rPh>
    <phoneticPr fontId="21"/>
  </si>
  <si>
    <t>道路</t>
    <rPh sb="0" eb="2">
      <t>ドウロ</t>
    </rPh>
    <phoneticPr fontId="21"/>
  </si>
  <si>
    <t>上水道</t>
    <rPh sb="0" eb="3">
      <t>ジョウスイドウ</t>
    </rPh>
    <phoneticPr fontId="21"/>
  </si>
  <si>
    <t>下水道</t>
    <rPh sb="0" eb="3">
      <t>ゲスイドウ</t>
    </rPh>
    <phoneticPr fontId="21"/>
  </si>
  <si>
    <t>農業土木</t>
    <rPh sb="0" eb="2">
      <t>ノウギョウ</t>
    </rPh>
    <rPh sb="2" eb="4">
      <t>ドボク</t>
    </rPh>
    <phoneticPr fontId="21"/>
  </si>
  <si>
    <t>造園</t>
    <rPh sb="0" eb="2">
      <t>ゾウエン</t>
    </rPh>
    <phoneticPr fontId="21"/>
  </si>
  <si>
    <t>都市計画及び地方計画</t>
    <rPh sb="0" eb="2">
      <t>トシ</t>
    </rPh>
    <rPh sb="2" eb="4">
      <t>ケイカク</t>
    </rPh>
    <rPh sb="4" eb="5">
      <t>オヨ</t>
    </rPh>
    <rPh sb="6" eb="8">
      <t>チホウ</t>
    </rPh>
    <rPh sb="8" eb="10">
      <t>ケイカク</t>
    </rPh>
    <phoneticPr fontId="21"/>
  </si>
  <si>
    <t>土質及び基礎</t>
    <rPh sb="0" eb="2">
      <t>ドシツ</t>
    </rPh>
    <rPh sb="2" eb="3">
      <t>オヨ</t>
    </rPh>
    <rPh sb="4" eb="6">
      <t>キソ</t>
    </rPh>
    <phoneticPr fontId="21"/>
  </si>
  <si>
    <t>鋼構造及びコンクリート</t>
    <phoneticPr fontId="21"/>
  </si>
  <si>
    <t>建設環境</t>
    <rPh sb="0" eb="2">
      <t>ケンセツ</t>
    </rPh>
    <rPh sb="2" eb="4">
      <t>カンキョウ</t>
    </rPh>
    <phoneticPr fontId="21"/>
  </si>
  <si>
    <t>地質調査</t>
    <rPh sb="0" eb="2">
      <t>チシツ</t>
    </rPh>
    <rPh sb="2" eb="4">
      <t>チョウサ</t>
    </rPh>
    <phoneticPr fontId="21"/>
  </si>
  <si>
    <t>交通量調査</t>
    <rPh sb="0" eb="2">
      <t>コウツウ</t>
    </rPh>
    <rPh sb="2" eb="3">
      <t>リョウ</t>
    </rPh>
    <rPh sb="3" eb="5">
      <t>チョウサ</t>
    </rPh>
    <phoneticPr fontId="21"/>
  </si>
  <si>
    <t>土地調査</t>
    <rPh sb="0" eb="2">
      <t>トチ</t>
    </rPh>
    <rPh sb="2" eb="4">
      <t>チョウサ</t>
    </rPh>
    <phoneticPr fontId="21"/>
  </si>
  <si>
    <t>土地評価</t>
    <rPh sb="0" eb="2">
      <t>トチ</t>
    </rPh>
    <rPh sb="2" eb="4">
      <t>ヒョウカ</t>
    </rPh>
    <phoneticPr fontId="21"/>
  </si>
  <si>
    <t>物件調査</t>
    <rPh sb="0" eb="2">
      <t>ブッケン</t>
    </rPh>
    <rPh sb="2" eb="4">
      <t>チョウサ</t>
    </rPh>
    <phoneticPr fontId="21"/>
  </si>
  <si>
    <t>事業損失</t>
    <rPh sb="0" eb="2">
      <t>ジギョウ</t>
    </rPh>
    <rPh sb="2" eb="4">
      <t>ソンシツ</t>
    </rPh>
    <phoneticPr fontId="21"/>
  </si>
  <si>
    <t>不動産鑑定</t>
    <rPh sb="0" eb="3">
      <t>フドウサン</t>
    </rPh>
    <rPh sb="3" eb="5">
      <t>カンテイ</t>
    </rPh>
    <phoneticPr fontId="21"/>
  </si>
  <si>
    <t>　うち外国資本</t>
    <phoneticPr fontId="6"/>
  </si>
  <si>
    <t>該当する外資区分の選択欄にリストから「○」を選択してください。
(b)、(c)の場合は、国名を入力してください。
(d)の場合は、国名、外資比率を入力してください。3か国以上ある場合は上位2か国を入力してください。
外資とは、外国資本がおおむね50%を超える場合を指します。</t>
    <phoneticPr fontId="6"/>
  </si>
  <si>
    <t>選択</t>
    <rPh sb="0" eb="2">
      <t>センタク</t>
    </rPh>
    <phoneticPr fontId="6"/>
  </si>
  <si>
    <t>(a)外資なし</t>
    <rPh sb="3" eb="5">
      <t>ガイシ</t>
    </rPh>
    <phoneticPr fontId="6"/>
  </si>
  <si>
    <t>(b)外国籍会社</t>
    <rPh sb="3" eb="6">
      <t>ガイコクセキ</t>
    </rPh>
    <rPh sb="6" eb="8">
      <t>ガイシャ</t>
    </rPh>
    <phoneticPr fontId="6"/>
  </si>
  <si>
    <t>(c)日本国籍会社(外資比率100%)</t>
    <phoneticPr fontId="6"/>
  </si>
  <si>
    <t>(d)日本国籍会社</t>
    <phoneticPr fontId="6"/>
  </si>
  <si>
    <t>人数</t>
    <phoneticPr fontId="6"/>
  </si>
  <si>
    <t>補償関係コンサルタント</t>
    <phoneticPr fontId="6"/>
  </si>
  <si>
    <t>登録番号　例)01-012345</t>
    <rPh sb="2" eb="4">
      <t>バンゴウ</t>
    </rPh>
    <rPh sb="5" eb="6">
      <t>レイ</t>
    </rPh>
    <phoneticPr fontId="5"/>
  </si>
  <si>
    <t>例)平成15、嘉永元</t>
    <rPh sb="0" eb="1">
      <t>レイ</t>
    </rPh>
    <rPh sb="2" eb="4">
      <t>ヘイセイ</t>
    </rPh>
    <rPh sb="7" eb="9">
      <t>カエイ</t>
    </rPh>
    <rPh sb="9" eb="10">
      <t>ゲン</t>
    </rPh>
    <phoneticPr fontId="5"/>
  </si>
  <si>
    <t>例)株式会社鈴木組　正式名称で入力してください。</t>
    <rPh sb="10" eb="12">
      <t>セイシキ</t>
    </rPh>
    <rPh sb="12" eb="14">
      <t>メイショウ</t>
    </rPh>
    <rPh sb="15" eb="17">
      <t>ニュウリョク</t>
    </rPh>
    <phoneticPr fontId="5"/>
  </si>
  <si>
    <t>例)0000-00-0000　半角の数字とハイフンで入力してください。</t>
    <phoneticPr fontId="5"/>
  </si>
  <si>
    <t>例)所長　正式名称で入力してください。</t>
    <rPh sb="10" eb="12">
      <t>ニュウリョク</t>
    </rPh>
    <phoneticPr fontId="5"/>
  </si>
  <si>
    <t>例)カブシキガイシャスズキグミ　キュウシュウエイギョウショ
正式名称を全角カタカナで入力してください。支店・営業所名は、１文字空けて入力してください。</t>
    <phoneticPr fontId="5"/>
  </si>
  <si>
    <t>例)株式会社鈴木組　九州営業所
正式名称で入力してください。支店・営業所名は、１文字空けて入力してください。</t>
    <rPh sb="2" eb="6">
      <t>カブシキガイシャ</t>
    </rPh>
    <rPh sb="6" eb="8">
      <t>スズキ</t>
    </rPh>
    <rPh sb="8" eb="9">
      <t>クミ</t>
    </rPh>
    <rPh sb="10" eb="12">
      <t>キュウシュウ</t>
    </rPh>
    <phoneticPr fontId="5"/>
  </si>
  <si>
    <t>内線番号(</t>
    <phoneticPr fontId="5"/>
  </si>
  <si>
    <t>)</t>
    <phoneticPr fontId="5"/>
  </si>
  <si>
    <t>役員情報</t>
    <rPh sb="0" eb="2">
      <t>ヤクイン</t>
    </rPh>
    <rPh sb="2" eb="4">
      <t>ジョウホウ</t>
    </rPh>
    <phoneticPr fontId="5"/>
  </si>
  <si>
    <t>役員情報入力シートを開き、役員情報を入力してください。</t>
    <rPh sb="0" eb="2">
      <t>ヤクイン</t>
    </rPh>
    <rPh sb="2" eb="4">
      <t>ジョウホウ</t>
    </rPh>
    <rPh sb="4" eb="6">
      <t>ニュウリョク</t>
    </rPh>
    <rPh sb="10" eb="11">
      <t>ヒラ</t>
    </rPh>
    <rPh sb="13" eb="15">
      <t>ヤクイン</t>
    </rPh>
    <rPh sb="15" eb="17">
      <t>ジョウホウ</t>
    </rPh>
    <rPh sb="18" eb="20">
      <t>ニュウリョク</t>
    </rPh>
    <phoneticPr fontId="5"/>
  </si>
  <si>
    <r>
      <t xml:space="preserve">役職 </t>
    </r>
    <r>
      <rPr>
        <sz val="11"/>
        <color rgb="FFFF0000"/>
        <rFont val="ＭＳ ゴシック"/>
        <family val="3"/>
        <charset val="128"/>
      </rPr>
      <t>*1</t>
    </r>
    <rPh sb="0" eb="2">
      <t>ヤクショク</t>
    </rPh>
    <phoneticPr fontId="5"/>
  </si>
  <si>
    <r>
      <t xml:space="preserve">氏名 </t>
    </r>
    <r>
      <rPr>
        <sz val="11"/>
        <color rgb="FFFF0000"/>
        <rFont val="ＭＳ ゴシック"/>
        <family val="3"/>
        <charset val="128"/>
      </rPr>
      <t>*2</t>
    </r>
    <rPh sb="0" eb="2">
      <t>シメイ</t>
    </rPh>
    <phoneticPr fontId="5"/>
  </si>
  <si>
    <r>
      <t xml:space="preserve">フリガナ </t>
    </r>
    <r>
      <rPr>
        <sz val="11"/>
        <color rgb="FFFF0000"/>
        <rFont val="ＭＳ ゴシック"/>
        <family val="3"/>
        <charset val="128"/>
      </rPr>
      <t>*3</t>
    </r>
    <phoneticPr fontId="5"/>
  </si>
  <si>
    <r>
      <t xml:space="preserve">性別
</t>
    </r>
    <r>
      <rPr>
        <sz val="11"/>
        <color rgb="FFFF0000"/>
        <rFont val="ＭＳ ゴシック"/>
        <family val="3"/>
        <charset val="128"/>
      </rPr>
      <t>*4</t>
    </r>
    <rPh sb="0" eb="2">
      <t>セイベツ</t>
    </rPh>
    <phoneticPr fontId="5"/>
  </si>
  <si>
    <r>
      <t xml:space="preserve">常勤・非常勤
</t>
    </r>
    <r>
      <rPr>
        <sz val="11"/>
        <color rgb="FFFF0000"/>
        <rFont val="ＭＳ ゴシック"/>
        <family val="3"/>
        <charset val="128"/>
      </rPr>
      <t>*4</t>
    </r>
    <rPh sb="0" eb="2">
      <t>ジョウキン</t>
    </rPh>
    <rPh sb="3" eb="6">
      <t>ヒジョウキン</t>
    </rPh>
    <phoneticPr fontId="5"/>
  </si>
  <si>
    <t>住所</t>
    <rPh sb="0" eb="2">
      <t>ジュウショ</t>
    </rPh>
    <phoneticPr fontId="5"/>
  </si>
  <si>
    <t>備考</t>
    <rPh sb="0" eb="2">
      <t>ビコウ</t>
    </rPh>
    <phoneticPr fontId="5"/>
  </si>
  <si>
    <t>現組織への変更年月日</t>
    <rPh sb="0" eb="1">
      <t>ゲン</t>
    </rPh>
    <rPh sb="1" eb="3">
      <t>ソシキ</t>
    </rPh>
    <rPh sb="5" eb="7">
      <t>ヘンコウ</t>
    </rPh>
    <rPh sb="7" eb="10">
      <t>ネンガッピ</t>
    </rPh>
    <phoneticPr fontId="6"/>
  </si>
  <si>
    <t>法又は規程による登録を受けている事業の登録番号、登録年月日を入力してください。</t>
    <rPh sb="0" eb="1">
      <t>ホウ</t>
    </rPh>
    <rPh sb="1" eb="2">
      <t>マタ</t>
    </rPh>
    <rPh sb="3" eb="5">
      <t>キテイ</t>
    </rPh>
    <rPh sb="8" eb="10">
      <t>トウロク</t>
    </rPh>
    <rPh sb="11" eb="12">
      <t>ウ</t>
    </rPh>
    <rPh sb="16" eb="18">
      <t>ジギョウ</t>
    </rPh>
    <rPh sb="19" eb="21">
      <t>トウロク</t>
    </rPh>
    <rPh sb="21" eb="23">
      <t>バンゴウ</t>
    </rPh>
    <rPh sb="24" eb="26">
      <t>トウロク</t>
    </rPh>
    <rPh sb="26" eb="29">
      <t>ネンガッピ</t>
    </rPh>
    <rPh sb="30" eb="32">
      <t>ニュウリョク</t>
    </rPh>
    <phoneticPr fontId="5"/>
  </si>
  <si>
    <t>地質</t>
    <rPh sb="0" eb="2">
      <t>チシツ</t>
    </rPh>
    <phoneticPr fontId="21"/>
  </si>
  <si>
    <t>電気電子</t>
    <rPh sb="0" eb="2">
      <t>デンキ</t>
    </rPh>
    <rPh sb="2" eb="4">
      <t>デンシ</t>
    </rPh>
    <phoneticPr fontId="21"/>
  </si>
  <si>
    <t>機械</t>
    <rPh sb="0" eb="2">
      <t>キカイ</t>
    </rPh>
    <phoneticPr fontId="21"/>
  </si>
  <si>
    <t>登記、または住民票上の所在地と「(2)所在地」が一致しているかどうかを、リストから選択してください。</t>
    <rPh sb="0" eb="2">
      <t>トウキ</t>
    </rPh>
    <rPh sb="6" eb="9">
      <t>ジュウミンヒョウ</t>
    </rPh>
    <rPh sb="9" eb="10">
      <t>ジョウ</t>
    </rPh>
    <rPh sb="11" eb="14">
      <t>ショザイチ</t>
    </rPh>
    <rPh sb="19" eb="22">
      <t>ショザイチ</t>
    </rPh>
    <rPh sb="24" eb="26">
      <t>イッチ</t>
    </rPh>
    <rPh sb="41" eb="43">
      <t>センタク</t>
    </rPh>
    <phoneticPr fontId="5"/>
  </si>
  <si>
    <t>この申請書の事務手続きをした方、または内容を説明できる方の情報を入力してください。申請書の確認で問い合わせをする場合があります。</t>
    <phoneticPr fontId="2"/>
  </si>
  <si>
    <t>実績高を入力してください。</t>
    <rPh sb="0" eb="2">
      <t>ジッセキ</t>
    </rPh>
    <phoneticPr fontId="6"/>
  </si>
  <si>
    <t>例)10　営業年数を入力してください。創業から申請日まで（組織変更、合併等による期間の通算可）。
１年に満たない場合は0を入力してください。</t>
    <phoneticPr fontId="5"/>
  </si>
  <si>
    <t>例)カブシキガイシャスズキグミ　正式名称を全角カタカナで入力してください。</t>
    <phoneticPr fontId="5"/>
  </si>
  <si>
    <t>「登録」欄には、契約を締結する事業所（支店営業所）が登録を受けている（登録している）業種全てにリストから「○」を選択してください。
「希望」欄には、申請を希望する業種にリストから「○」を選択してください。</t>
    <rPh sb="1" eb="3">
      <t>トウロク</t>
    </rPh>
    <rPh sb="4" eb="5">
      <t>ラン</t>
    </rPh>
    <rPh sb="8" eb="10">
      <t>ケイヤク</t>
    </rPh>
    <rPh sb="11" eb="13">
      <t>テイケツ</t>
    </rPh>
    <rPh sb="15" eb="18">
      <t>ジギョウショ</t>
    </rPh>
    <rPh sb="19" eb="21">
      <t>シテン</t>
    </rPh>
    <rPh sb="21" eb="23">
      <t>エイギョウ</t>
    </rPh>
    <rPh sb="23" eb="24">
      <t>ジョ</t>
    </rPh>
    <rPh sb="26" eb="28">
      <t>トウロク</t>
    </rPh>
    <rPh sb="29" eb="30">
      <t>ウ</t>
    </rPh>
    <rPh sb="35" eb="37">
      <t>トウロク</t>
    </rPh>
    <rPh sb="42" eb="44">
      <t>ギョウシュ</t>
    </rPh>
    <rPh sb="44" eb="45">
      <t>スベ</t>
    </rPh>
    <rPh sb="56" eb="58">
      <t>センタク</t>
    </rPh>
    <rPh sb="67" eb="69">
      <t>キボウ</t>
    </rPh>
    <rPh sb="70" eb="71">
      <t>ラン</t>
    </rPh>
    <rPh sb="74" eb="76">
      <t>シンセイ</t>
    </rPh>
    <rPh sb="77" eb="79">
      <t>キボウ</t>
    </rPh>
    <rPh sb="81" eb="83">
      <t>ギョウシュ</t>
    </rPh>
    <rPh sb="93" eb="95">
      <t>センタク</t>
    </rPh>
    <phoneticPr fontId="6"/>
  </si>
  <si>
    <t>例)1000001　「-（ハイフン）」を使わず7桁の数字で入力してください。</t>
  </si>
  <si>
    <t>43_長洲町</t>
  </si>
  <si>
    <t>例)2024/4/1、R6/4/1</t>
    <phoneticPr fontId="5"/>
  </si>
  <si>
    <t>例)2024/4/1</t>
    <phoneticPr fontId="5"/>
  </si>
  <si>
    <t>登記された役員および、委任先営業所の役員を入力してください。役員が複数になる場合は、行をあけずに入力してください。</t>
  </si>
  <si>
    <t>*1 役職は、正式名称で入力してください。
*2 氏名は、姓と名を１文字分空けて入力してください。
*3 フリガナは、全角カタカナで入力し、姓と名は１文字分空けてください。
*4 性別、常勤・非常勤はリストから選択してください。</t>
  </si>
  <si>
    <t xml:space="preserve"> 背景色が水色、またはピンク色の項目を入力してください。ピンク色は必須項目です。（正しく入力できていない場合もピンク色になります）</t>
    <rPh sb="1" eb="4">
      <t>ハイケイショク</t>
    </rPh>
    <rPh sb="5" eb="7">
      <t>ミズイロ</t>
    </rPh>
    <rPh sb="14" eb="15">
      <t>イロ</t>
    </rPh>
    <rPh sb="16" eb="18">
      <t>コウモク</t>
    </rPh>
    <rPh sb="19" eb="21">
      <t>ニュウリョク</t>
    </rPh>
    <rPh sb="31" eb="32">
      <t>イロ</t>
    </rPh>
    <rPh sb="33" eb="35">
      <t>ヒッス</t>
    </rPh>
    <rPh sb="35" eb="37">
      <t>コウモク</t>
    </rPh>
    <phoneticPr fontId="5"/>
  </si>
  <si>
    <t>令和7・8年度において、長洲町で行われる測量・建設コンサルタント等に係る競争に参加する資格の審査を申請します。</t>
    <rPh sb="0" eb="2">
      <t>レイワ</t>
    </rPh>
    <rPh sb="5" eb="7">
      <t>ネンド</t>
    </rPh>
    <rPh sb="12" eb="14">
      <t>ナガス</t>
    </rPh>
    <rPh sb="14" eb="15">
      <t>マチ</t>
    </rPh>
    <phoneticPr fontId="5"/>
  </si>
  <si>
    <t>役員</t>
  </si>
  <si>
    <t>Ver.7.0.1</t>
    <phoneticPr fontId="5"/>
  </si>
  <si>
    <t>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</si>
</sst>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quot;#,##0_);[Red]\(&quot;¥&quot;#,##0\)"/>
    <numFmt numFmtId="177" formatCode="ggge&quot;年&quot;m&quot;月&quot;d&quot;日&quot;"/>
    <numFmt numFmtId="178" formatCode="#,##0_ ;[Red]\-#,##0\ "/>
    <numFmt numFmtId="179" formatCode="&quot;Ver.&quot;yyyymmdd"/>
    <numFmt numFmtId="180" formatCode="\(#\)"/>
    <numFmt numFmtId="181" formatCode="000\-0000"/>
    <numFmt numFmtId="182" formatCode="#,##0_ "/>
    <numFmt numFmtId="183" formatCode="#,##0.00_);[Red]\(#,##0.00\)"/>
    <numFmt numFmtId="184" formatCode="0000000"/>
    <numFmt numFmtId="185" formatCode="&quot;Ver.&quot;@"/>
  </numFmts>
  <fonts count="26" x14ac:knownFonts="1">
    <font>
      <sz val="11"/>
      <color theme="1"/>
      <name val="ＭＳ Ｐゴシック"/>
      <family val="2"/>
      <charset val="128"/>
      <scheme val="minor"/>
    </font>
    <font>
      <sz val="11"/>
      <color theme="1"/>
      <name val="ＭＳ Ｐゴシック"/>
      <family val="2"/>
      <charset val="128"/>
      <scheme val="minor"/>
    </font>
    <font>
      <u/>
      <sz val="11"/>
      <color theme="10"/>
      <name val="ＭＳ Ｐゴシック"/>
      <family val="2"/>
      <charset val="128"/>
      <scheme val="minor"/>
    </font>
    <font>
      <sz val="11"/>
      <color theme="1"/>
      <name val="ＭＳ Ｐゴシック"/>
      <family val="3"/>
      <charset val="128"/>
      <scheme val="minor"/>
    </font>
    <font>
      <sz val="11"/>
      <color theme="1"/>
      <name val="ＭＳ ゴシック"/>
      <family val="3"/>
      <charset val="128"/>
    </font>
    <font>
      <sz val="6"/>
      <name val="ＭＳ Ｐゴシック"/>
      <family val="2"/>
      <charset val="128"/>
      <scheme val="minor"/>
    </font>
    <font>
      <sz val="6"/>
      <name val="ＭＳ ゴシック"/>
      <family val="3"/>
      <charset val="128"/>
    </font>
    <font>
      <sz val="9"/>
      <color theme="1"/>
      <name val="ＭＳ ゴシック"/>
      <family val="3"/>
      <charset val="128"/>
    </font>
    <font>
      <b/>
      <sz val="16"/>
      <color theme="1"/>
      <name val="ＭＳ ゴシック"/>
      <family val="3"/>
      <charset val="128"/>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rgb="FF9C0006"/>
      <name val="ＭＳ Ｐゴシック"/>
      <family val="2"/>
      <charset val="128"/>
      <scheme val="minor"/>
    </font>
    <font>
      <b/>
      <sz val="11"/>
      <color theme="1"/>
      <name val="ＭＳ ゴシック"/>
      <family val="3"/>
      <charset val="128"/>
    </font>
    <font>
      <sz val="10"/>
      <color rgb="FFFF0000"/>
      <name val="ＭＳ ゴシック"/>
      <family val="3"/>
      <charset val="128"/>
    </font>
    <font>
      <sz val="11"/>
      <color rgb="FFFF0000"/>
      <name val="ＭＳ ゴシック"/>
      <family val="3"/>
      <charset val="128"/>
    </font>
    <font>
      <b/>
      <sz val="12"/>
      <color theme="1"/>
      <name val="ＭＳ ゴシック"/>
      <family val="3"/>
      <charset val="128"/>
    </font>
    <font>
      <sz val="12"/>
      <color theme="1"/>
      <name val="ＭＳ ゴシック"/>
      <family val="3"/>
      <charset val="128"/>
    </font>
    <font>
      <i/>
      <sz val="11"/>
      <color theme="1"/>
      <name val="ＭＳ ゴシック"/>
      <family val="3"/>
      <charset val="128"/>
    </font>
    <font>
      <sz val="10"/>
      <color theme="1" tint="4.9989318521683403E-2"/>
      <name val="ＭＳ ゴシック"/>
      <family val="3"/>
      <charset val="128"/>
    </font>
    <font>
      <sz val="11"/>
      <name val="ＭＳ ゴシック"/>
      <family val="3"/>
      <charset val="128"/>
    </font>
    <font>
      <sz val="6"/>
      <name val="ＭＳ Ｐゴシック"/>
      <family val="2"/>
      <charset val="128"/>
    </font>
    <font>
      <sz val="10"/>
      <color rgb="FF0D0D0D"/>
      <name val="ＭＳ ゴシック"/>
      <family val="3"/>
      <charset val="128"/>
    </font>
    <font>
      <sz val="9"/>
      <name val="ＭＳ ゴシック"/>
      <family val="3"/>
      <charset val="128"/>
    </font>
    <font>
      <b/>
      <sz val="16"/>
      <name val="ＭＳ ゴシック"/>
      <family val="3"/>
      <charset val="128"/>
    </font>
    <font>
      <b/>
      <sz val="14"/>
      <color theme="1"/>
      <name val="ＭＳ ゴシック"/>
      <family val="3"/>
      <charset val="128"/>
    </font>
  </fonts>
  <fills count="4">
    <fill>
      <patternFill patternType="none"/>
    </fill>
    <fill>
      <patternFill patternType="gray125"/>
    </fill>
    <fill>
      <patternFill patternType="solid">
        <fgColor rgb="FFCCEDFC"/>
        <bgColor indexed="64"/>
      </patternFill>
    </fill>
    <fill>
      <patternFill patternType="solid">
        <fgColor theme="0" tint="-0.249977111117893"/>
        <bgColor indexed="64"/>
      </patternFill>
    </fill>
  </fills>
  <borders count="71">
    <border>
      <left/>
      <right/>
      <top/>
      <bottom/>
      <diagonal/>
    </border>
    <border>
      <left style="hair">
        <color indexed="64"/>
      </left>
      <right/>
      <top style="thin">
        <color indexed="64"/>
      </top>
      <bottom style="thin">
        <color indexed="64"/>
      </bottom>
      <diagonal/>
    </border>
    <border>
      <left/>
      <right/>
      <top style="thin">
        <color auto="1"/>
      </top>
      <bottom style="thin">
        <color auto="1"/>
      </bottom>
      <diagonal/>
    </border>
    <border>
      <left style="thin">
        <color indexed="64"/>
      </left>
      <right style="hair">
        <color indexed="64"/>
      </right>
      <top style="thin">
        <color indexed="64"/>
      </top>
      <bottom style="hair">
        <color indexed="64"/>
      </bottom>
      <diagonal/>
    </border>
    <border>
      <left style="hair">
        <color indexed="64"/>
      </left>
      <right/>
      <top style="thin">
        <color auto="1"/>
      </top>
      <bottom style="hair">
        <color indexed="64"/>
      </bottom>
      <diagonal/>
    </border>
    <border>
      <left/>
      <right/>
      <top style="thin">
        <color auto="1"/>
      </top>
      <bottom style="hair">
        <color indexed="64"/>
      </bottom>
      <diagonal/>
    </border>
    <border>
      <left/>
      <right style="hair">
        <color auto="1"/>
      </right>
      <top style="thin">
        <color auto="1"/>
      </top>
      <bottom style="hair">
        <color indexed="64"/>
      </bottom>
      <diagonal/>
    </border>
    <border>
      <left style="hair">
        <color auto="1"/>
      </left>
      <right style="hair">
        <color auto="1"/>
      </right>
      <top style="hair">
        <color auto="1"/>
      </top>
      <bottom style="hair">
        <color auto="1"/>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auto="1"/>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style="hair">
        <color indexed="64"/>
      </left>
      <right/>
      <top/>
      <bottom/>
      <diagonal/>
    </border>
    <border>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style="hair">
        <color auto="1"/>
      </left>
      <right style="hair">
        <color auto="1"/>
      </right>
      <top/>
      <bottom style="hair">
        <color auto="1"/>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thin">
        <color indexed="64"/>
      </right>
      <top/>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right style="hair">
        <color indexed="64"/>
      </right>
      <top style="hair">
        <color indexed="64"/>
      </top>
      <bottom style="double">
        <color indexed="64"/>
      </bottom>
      <diagonal/>
    </border>
    <border>
      <left/>
      <right style="hair">
        <color indexed="64"/>
      </right>
      <top style="double">
        <color indexed="64"/>
      </top>
      <bottom style="thin">
        <color indexed="64"/>
      </bottom>
      <diagonal/>
    </border>
    <border>
      <left style="hair">
        <color auto="1"/>
      </left>
      <right style="thin">
        <color indexed="64"/>
      </right>
      <top style="hair">
        <color auto="1"/>
      </top>
      <bottom style="hair">
        <color auto="1"/>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auto="1"/>
      </bottom>
      <diagonal/>
    </border>
    <border>
      <left style="hair">
        <color auto="1"/>
      </left>
      <right style="thin">
        <color indexed="64"/>
      </right>
      <top style="hair">
        <color auto="1"/>
      </top>
      <bottom style="thin">
        <color indexed="64"/>
      </bottom>
      <diagonal/>
    </border>
    <border>
      <left style="thin">
        <color indexed="64"/>
      </left>
      <right/>
      <top style="hair">
        <color indexed="64"/>
      </top>
      <bottom style="thin">
        <color indexed="64"/>
      </bottom>
      <diagonal/>
    </border>
    <border>
      <left style="thin">
        <color indexed="64"/>
      </left>
      <right style="hair">
        <color indexed="64"/>
      </right>
      <top style="thin">
        <color indexed="64"/>
      </top>
      <bottom/>
      <diagonal/>
    </border>
    <border>
      <left style="hair">
        <color auto="1"/>
      </left>
      <right style="hair">
        <color auto="1"/>
      </right>
      <top style="thin">
        <color auto="1"/>
      </top>
      <bottom style="hair">
        <color auto="1"/>
      </bottom>
      <diagonal/>
    </border>
    <border>
      <left style="thin">
        <color indexed="64"/>
      </left>
      <right style="hair">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auto="1"/>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auto="1"/>
      </bottom>
      <diagonal/>
    </border>
    <border>
      <left style="hair">
        <color indexed="64"/>
      </left>
      <right style="thin">
        <color indexed="64"/>
      </right>
      <top style="thin">
        <color indexed="64"/>
      </top>
      <bottom style="thin">
        <color auto="1"/>
      </bottom>
      <diagonal/>
    </border>
    <border>
      <left style="hair">
        <color indexed="64"/>
      </left>
      <right/>
      <top style="hair">
        <color indexed="64"/>
      </top>
      <bottom style="double">
        <color indexed="64"/>
      </bottom>
      <diagonal/>
    </border>
    <border>
      <left style="hair">
        <color indexed="64"/>
      </left>
      <right/>
      <top style="double">
        <color indexed="64"/>
      </top>
      <bottom style="thin">
        <color indexed="64"/>
      </bottom>
      <diagonal/>
    </border>
  </borders>
  <cellStyleXfs count="18">
    <xf numFmtId="0" fontId="0" fillId="0" borderId="0">
      <alignment vertical="center"/>
    </xf>
    <xf numFmtId="0" fontId="3" fillId="0" borderId="0">
      <alignment vertical="center"/>
    </xf>
    <xf numFmtId="0" fontId="7" fillId="0" borderId="0">
      <alignment vertical="center"/>
    </xf>
    <xf numFmtId="0" fontId="9" fillId="0" borderId="0">
      <alignment vertical="center"/>
    </xf>
    <xf numFmtId="38" fontId="10" fillId="0" borderId="0" applyFont="0" applyFill="0" applyBorder="0" applyAlignment="0" applyProtection="0">
      <alignment vertical="center"/>
    </xf>
    <xf numFmtId="0" fontId="1" fillId="0" borderId="0">
      <alignment vertical="center"/>
    </xf>
    <xf numFmtId="0" fontId="3" fillId="0" borderId="0">
      <alignment vertical="center"/>
    </xf>
    <xf numFmtId="38" fontId="11" fillId="0" borderId="0" applyFont="0" applyFill="0" applyBorder="0" applyAlignment="0" applyProtection="0">
      <alignment vertical="center"/>
    </xf>
    <xf numFmtId="0" fontId="9" fillId="0" borderId="0">
      <alignment vertical="center"/>
    </xf>
    <xf numFmtId="176" fontId="10" fillId="0" borderId="0" applyFont="0" applyFill="0" applyBorder="0" applyAlignment="0" applyProtection="0">
      <alignment vertical="center"/>
    </xf>
    <xf numFmtId="0" fontId="9" fillId="0" borderId="0"/>
    <xf numFmtId="0" fontId="7" fillId="0" borderId="0">
      <alignment vertical="center"/>
    </xf>
    <xf numFmtId="0" fontId="3" fillId="0" borderId="0">
      <alignment vertical="center"/>
    </xf>
    <xf numFmtId="38" fontId="11" fillId="0" borderId="0" applyFont="0" applyFill="0" applyBorder="0" applyAlignment="0" applyProtection="0">
      <alignment vertical="center"/>
    </xf>
    <xf numFmtId="0" fontId="1" fillId="0" borderId="0">
      <alignment vertical="center"/>
    </xf>
    <xf numFmtId="0" fontId="2" fillId="0" borderId="0" applyNumberFormat="0" applyFill="0" applyBorder="0" applyAlignment="0" applyProtection="0">
      <alignment vertical="center"/>
    </xf>
    <xf numFmtId="38" fontId="7" fillId="0" borderId="0" applyFont="0" applyFill="0" applyBorder="0" applyAlignment="0" applyProtection="0">
      <alignment vertical="center"/>
    </xf>
    <xf numFmtId="38" fontId="1" fillId="0" borderId="0" applyFont="0" applyFill="0" applyBorder="0" applyAlignment="0" applyProtection="0">
      <alignment vertical="center"/>
    </xf>
  </cellStyleXfs>
  <cellXfs count="409">
    <xf numFmtId="0" fontId="0" fillId="0" borderId="0" xfId="0">
      <alignment vertical="center"/>
    </xf>
    <xf numFmtId="49" fontId="20" fillId="2" borderId="18" xfId="0" applyNumberFormat="1" applyFont="1" applyFill="1" applyBorder="1" applyAlignment="1" applyProtection="1">
      <alignment horizontal="left" vertical="center"/>
      <protection locked="0"/>
    </xf>
    <xf numFmtId="49" fontId="20" fillId="2" borderId="9" xfId="0" applyNumberFormat="1" applyFont="1" applyFill="1" applyBorder="1" applyAlignment="1" applyProtection="1">
      <alignment horizontal="left" vertical="center"/>
      <protection locked="0"/>
    </xf>
    <xf numFmtId="49" fontId="20" fillId="2" borderId="38" xfId="0" applyNumberFormat="1" applyFont="1" applyFill="1" applyBorder="1" applyAlignment="1" applyProtection="1">
      <alignment horizontal="left" vertical="center"/>
      <protection locked="0"/>
    </xf>
    <xf numFmtId="49" fontId="20" fillId="2" borderId="13" xfId="0" applyNumberFormat="1" applyFont="1" applyFill="1" applyBorder="1" applyAlignment="1" applyProtection="1">
      <alignment horizontal="left" vertical="center"/>
      <protection locked="0"/>
    </xf>
    <xf numFmtId="49" fontId="20" fillId="2" borderId="65" xfId="0" applyNumberFormat="1" applyFont="1" applyFill="1" applyBorder="1" applyAlignment="1" applyProtection="1">
      <alignment horizontal="left" vertical="center"/>
      <protection locked="0"/>
    </xf>
    <xf numFmtId="49" fontId="20" fillId="2" borderId="36" xfId="0" applyNumberFormat="1" applyFont="1" applyFill="1" applyBorder="1" applyAlignment="1" applyProtection="1">
      <alignment horizontal="left" vertical="center"/>
      <protection locked="0"/>
    </xf>
    <xf numFmtId="49" fontId="20" fillId="2" borderId="17" xfId="0" applyNumberFormat="1" applyFont="1" applyFill="1" applyBorder="1" applyAlignment="1" applyProtection="1">
      <alignment horizontal="left" vertical="center"/>
      <protection locked="0"/>
    </xf>
    <xf numFmtId="14" fontId="20" fillId="2" borderId="36" xfId="0" applyNumberFormat="1" applyFont="1" applyFill="1" applyBorder="1" applyAlignment="1" applyProtection="1">
      <alignment horizontal="left" vertical="center"/>
      <protection locked="0"/>
    </xf>
    <xf numFmtId="49" fontId="20" fillId="2" borderId="36" xfId="0" applyNumberFormat="1" applyFont="1" applyFill="1" applyBorder="1" applyAlignment="1" applyProtection="1">
      <alignment horizontal="left" vertical="center" shrinkToFit="1"/>
      <protection locked="0"/>
    </xf>
    <xf numFmtId="14" fontId="20" fillId="2" borderId="38" xfId="0" applyNumberFormat="1" applyFont="1" applyFill="1" applyBorder="1" applyAlignment="1" applyProtection="1">
      <alignment horizontal="left" vertical="center"/>
      <protection locked="0"/>
    </xf>
    <xf numFmtId="49" fontId="20" fillId="2" borderId="38" xfId="0" applyNumberFormat="1" applyFont="1" applyFill="1" applyBorder="1" applyAlignment="1" applyProtection="1">
      <alignment horizontal="left" vertical="center" shrinkToFit="1"/>
      <protection locked="0"/>
    </xf>
    <xf numFmtId="14" fontId="20" fillId="2" borderId="65" xfId="0" applyNumberFormat="1" applyFont="1" applyFill="1" applyBorder="1" applyAlignment="1" applyProtection="1">
      <alignment horizontal="left" vertical="center"/>
      <protection locked="0"/>
    </xf>
    <xf numFmtId="49" fontId="20" fillId="2" borderId="65" xfId="0" applyNumberFormat="1" applyFont="1" applyFill="1" applyBorder="1" applyAlignment="1" applyProtection="1">
      <alignment horizontal="left" vertical="center" shrinkToFit="1"/>
      <protection locked="0"/>
    </xf>
    <xf numFmtId="49" fontId="20" fillId="2" borderId="64" xfId="2" applyNumberFormat="1" applyFont="1" applyFill="1" applyBorder="1" applyAlignment="1" applyProtection="1">
      <alignment horizontal="center" vertical="center"/>
      <protection locked="0"/>
    </xf>
    <xf numFmtId="49" fontId="20" fillId="2" borderId="37" xfId="2" applyNumberFormat="1" applyFont="1" applyFill="1" applyBorder="1" applyAlignment="1" applyProtection="1">
      <alignment horizontal="center" vertical="center"/>
      <protection locked="0"/>
    </xf>
    <xf numFmtId="49" fontId="20" fillId="2" borderId="38" xfId="2" applyNumberFormat="1" applyFont="1" applyFill="1" applyBorder="1" applyAlignment="1" applyProtection="1">
      <alignment horizontal="center" vertical="center"/>
      <protection locked="0"/>
    </xf>
    <xf numFmtId="49" fontId="20" fillId="2" borderId="3" xfId="12" applyNumberFormat="1" applyFont="1" applyFill="1" applyBorder="1" applyAlignment="1" applyProtection="1">
      <alignment horizontal="center" vertical="center"/>
      <protection locked="0"/>
    </xf>
    <xf numFmtId="49" fontId="20" fillId="2" borderId="27" xfId="12" applyNumberFormat="1" applyFont="1" applyFill="1" applyBorder="1" applyAlignment="1" applyProtection="1">
      <alignment horizontal="center" vertical="center"/>
      <protection locked="0"/>
    </xf>
    <xf numFmtId="49" fontId="20" fillId="2" borderId="56" xfId="12" applyNumberFormat="1" applyFont="1" applyFill="1" applyBorder="1" applyAlignment="1" applyProtection="1">
      <alignment horizontal="center" vertical="center"/>
      <protection locked="0"/>
    </xf>
    <xf numFmtId="49" fontId="20" fillId="2" borderId="62" xfId="12" applyNumberFormat="1" applyFont="1" applyFill="1" applyBorder="1" applyAlignment="1" applyProtection="1">
      <alignment horizontal="center" vertical="center"/>
      <protection locked="0"/>
    </xf>
    <xf numFmtId="49" fontId="20" fillId="2" borderId="10" xfId="12" applyNumberFormat="1" applyFont="1" applyFill="1" applyBorder="1" applyAlignment="1" applyProtection="1">
      <alignment horizontal="center" vertical="center"/>
      <protection locked="0"/>
    </xf>
    <xf numFmtId="49" fontId="20" fillId="2" borderId="50" xfId="12" applyNumberFormat="1" applyFont="1" applyFill="1" applyBorder="1" applyAlignment="1" applyProtection="1">
      <alignment horizontal="center" vertical="center"/>
      <protection locked="0"/>
    </xf>
    <xf numFmtId="49" fontId="20" fillId="2" borderId="29" xfId="12" applyNumberFormat="1" applyFont="1" applyFill="1" applyBorder="1" applyAlignment="1" applyProtection="1">
      <alignment horizontal="center" vertical="center"/>
      <protection locked="0"/>
    </xf>
    <xf numFmtId="49" fontId="20" fillId="2" borderId="26" xfId="12" applyNumberFormat="1" applyFont="1" applyFill="1" applyBorder="1" applyAlignment="1" applyProtection="1">
      <alignment horizontal="center" vertical="center"/>
      <protection locked="0"/>
    </xf>
    <xf numFmtId="49" fontId="20" fillId="2" borderId="40" xfId="0" applyNumberFormat="1" applyFont="1" applyFill="1" applyBorder="1" applyAlignment="1" applyProtection="1">
      <alignment horizontal="left" vertical="center"/>
      <protection locked="0"/>
    </xf>
    <xf numFmtId="49" fontId="20" fillId="2" borderId="5" xfId="0" applyNumberFormat="1" applyFont="1" applyFill="1" applyBorder="1" applyAlignment="1" applyProtection="1">
      <alignment horizontal="left" vertical="center"/>
      <protection locked="0"/>
    </xf>
    <xf numFmtId="49" fontId="20" fillId="2" borderId="6" xfId="0" applyNumberFormat="1" applyFont="1" applyFill="1" applyBorder="1" applyAlignment="1" applyProtection="1">
      <alignment horizontal="left" vertical="center"/>
      <protection locked="0"/>
    </xf>
    <xf numFmtId="49" fontId="20" fillId="2" borderId="8" xfId="12" applyNumberFormat="1" applyFont="1" applyFill="1" applyBorder="1" applyAlignment="1" applyProtection="1">
      <alignment horizontal="center" vertical="center"/>
      <protection locked="0"/>
    </xf>
    <xf numFmtId="0" fontId="20" fillId="2" borderId="11" xfId="12" applyFont="1" applyFill="1" applyBorder="1" applyAlignment="1" applyProtection="1">
      <alignment horizontal="center" vertical="center"/>
      <protection locked="0"/>
    </xf>
    <xf numFmtId="49" fontId="20" fillId="2" borderId="12" xfId="12" applyNumberFormat="1" applyFont="1" applyFill="1" applyBorder="1" applyAlignment="1" applyProtection="1">
      <alignment horizontal="center" vertical="center"/>
      <protection locked="0"/>
    </xf>
    <xf numFmtId="0" fontId="20" fillId="2" borderId="34" xfId="12" applyFont="1" applyFill="1" applyBorder="1" applyAlignment="1" applyProtection="1">
      <alignment horizontal="center" vertical="center"/>
      <protection locked="0"/>
    </xf>
    <xf numFmtId="49" fontId="20" fillId="2" borderId="4" xfId="12" applyNumberFormat="1" applyFont="1" applyFill="1" applyBorder="1" applyAlignment="1" applyProtection="1">
      <alignment horizontal="center" vertical="center"/>
      <protection locked="0"/>
    </xf>
    <xf numFmtId="0" fontId="20" fillId="2" borderId="41" xfId="12" applyFont="1" applyFill="1" applyBorder="1" applyAlignment="1" applyProtection="1">
      <alignment horizontal="center" vertical="center"/>
      <protection locked="0"/>
    </xf>
    <xf numFmtId="14" fontId="20" fillId="2" borderId="8" xfId="0" applyNumberFormat="1" applyFont="1" applyFill="1" applyBorder="1" applyAlignment="1" applyProtection="1">
      <alignment horizontal="left" vertical="center"/>
      <protection locked="0"/>
    </xf>
    <xf numFmtId="49" fontId="20" fillId="2" borderId="9" xfId="0" applyNumberFormat="1" applyFont="1" applyFill="1" applyBorder="1" applyAlignment="1" applyProtection="1">
      <alignment horizontal="left" vertical="center"/>
      <protection locked="0"/>
    </xf>
    <xf numFmtId="49" fontId="20" fillId="2" borderId="11" xfId="0" applyNumberFormat="1" applyFont="1" applyFill="1" applyBorder="1" applyAlignment="1" applyProtection="1">
      <alignment horizontal="left" vertical="center"/>
      <protection locked="0"/>
    </xf>
    <xf numFmtId="14" fontId="20" fillId="2" borderId="12" xfId="0" applyNumberFormat="1" applyFont="1" applyFill="1" applyBorder="1" applyAlignment="1" applyProtection="1">
      <alignment horizontal="left" vertical="center"/>
      <protection locked="0"/>
    </xf>
    <xf numFmtId="49" fontId="20" fillId="2" borderId="13" xfId="0" applyNumberFormat="1" applyFont="1" applyFill="1" applyBorder="1" applyAlignment="1" applyProtection="1">
      <alignment horizontal="left" vertical="center"/>
      <protection locked="0"/>
    </xf>
    <xf numFmtId="49" fontId="20" fillId="2" borderId="34" xfId="0" applyNumberFormat="1" applyFont="1" applyFill="1" applyBorder="1" applyAlignment="1" applyProtection="1">
      <alignment horizontal="left" vertical="center"/>
      <protection locked="0"/>
    </xf>
    <xf numFmtId="49" fontId="20" fillId="2" borderId="42" xfId="0" applyNumberFormat="1" applyFont="1" applyFill="1" applyBorder="1" applyAlignment="1" applyProtection="1">
      <alignment horizontal="left" vertical="center"/>
      <protection locked="0"/>
    </xf>
    <xf numFmtId="0" fontId="20" fillId="2" borderId="9" xfId="0" applyFont="1" applyFill="1" applyBorder="1" applyAlignment="1" applyProtection="1">
      <alignment horizontal="left" vertical="center"/>
      <protection locked="0"/>
    </xf>
    <xf numFmtId="0" fontId="20" fillId="2" borderId="11" xfId="0" applyFont="1" applyFill="1" applyBorder="1" applyAlignment="1" applyProtection="1">
      <alignment horizontal="left" vertical="center"/>
      <protection locked="0"/>
    </xf>
    <xf numFmtId="49" fontId="20" fillId="2" borderId="10" xfId="0" applyNumberFormat="1" applyFont="1" applyFill="1" applyBorder="1" applyAlignment="1" applyProtection="1">
      <alignment horizontal="left" vertical="center"/>
      <protection locked="0"/>
    </xf>
    <xf numFmtId="49" fontId="20" fillId="2" borderId="59" xfId="0" applyNumberFormat="1" applyFont="1" applyFill="1" applyBorder="1" applyAlignment="1" applyProtection="1">
      <alignment horizontal="left" vertical="center"/>
      <protection locked="0"/>
    </xf>
    <xf numFmtId="49" fontId="20" fillId="2" borderId="50" xfId="0" applyNumberFormat="1" applyFont="1" applyFill="1" applyBorder="1" applyAlignment="1" applyProtection="1">
      <alignment horizontal="left" vertical="center"/>
      <protection locked="0"/>
    </xf>
    <xf numFmtId="38" fontId="20" fillId="2" borderId="0" xfId="0" applyNumberFormat="1" applyFont="1" applyFill="1" applyAlignment="1" applyProtection="1">
      <alignment horizontal="right" vertical="center"/>
      <protection locked="0"/>
    </xf>
    <xf numFmtId="178" fontId="20" fillId="2" borderId="0" xfId="0" applyNumberFormat="1" applyFont="1" applyFill="1" applyAlignment="1" applyProtection="1">
      <alignment horizontal="right" vertical="center"/>
      <protection locked="0"/>
    </xf>
    <xf numFmtId="38" fontId="20" fillId="2" borderId="40" xfId="1" applyNumberFormat="1" applyFont="1" applyFill="1" applyBorder="1" applyAlignment="1" applyProtection="1">
      <alignment horizontal="right" vertical="center"/>
      <protection locked="0"/>
    </xf>
    <xf numFmtId="178" fontId="20" fillId="2" borderId="5" xfId="1" applyNumberFormat="1" applyFont="1" applyFill="1" applyBorder="1" applyAlignment="1" applyProtection="1">
      <alignment horizontal="right" vertical="center"/>
      <protection locked="0"/>
    </xf>
    <xf numFmtId="178" fontId="20" fillId="2" borderId="41" xfId="1" applyNumberFormat="1" applyFont="1" applyFill="1" applyBorder="1" applyAlignment="1" applyProtection="1">
      <alignment horizontal="right" vertical="center"/>
      <protection locked="0"/>
    </xf>
    <xf numFmtId="38" fontId="20" fillId="2" borderId="42" xfId="1" applyNumberFormat="1" applyFont="1" applyFill="1" applyBorder="1" applyAlignment="1" applyProtection="1">
      <alignment horizontal="right" vertical="center"/>
      <protection locked="0"/>
    </xf>
    <xf numFmtId="178" fontId="20" fillId="2" borderId="9" xfId="1" applyNumberFormat="1" applyFont="1" applyFill="1" applyBorder="1" applyAlignment="1" applyProtection="1">
      <alignment horizontal="right" vertical="center"/>
      <protection locked="0"/>
    </xf>
    <xf numFmtId="178" fontId="20" fillId="2" borderId="11" xfId="1" applyNumberFormat="1" applyFont="1" applyFill="1" applyBorder="1" applyAlignment="1" applyProtection="1">
      <alignment horizontal="right" vertical="center"/>
      <protection locked="0"/>
    </xf>
    <xf numFmtId="38" fontId="20" fillId="2" borderId="59" xfId="1" applyNumberFormat="1" applyFont="1" applyFill="1" applyBorder="1" applyAlignment="1" applyProtection="1">
      <alignment horizontal="right" vertical="center"/>
      <protection locked="0"/>
    </xf>
    <xf numFmtId="178" fontId="20" fillId="2" borderId="13" xfId="1" applyNumberFormat="1" applyFont="1" applyFill="1" applyBorder="1" applyAlignment="1" applyProtection="1">
      <alignment horizontal="right" vertical="center"/>
      <protection locked="0"/>
    </xf>
    <xf numFmtId="178" fontId="20" fillId="2" borderId="34" xfId="1" applyNumberFormat="1" applyFont="1" applyFill="1" applyBorder="1" applyAlignment="1" applyProtection="1">
      <alignment horizontal="right" vertical="center"/>
      <protection locked="0"/>
    </xf>
    <xf numFmtId="49" fontId="20" fillId="2" borderId="0" xfId="0" applyNumberFormat="1" applyFont="1" applyFill="1" applyAlignment="1" applyProtection="1">
      <alignment horizontal="left" vertical="center"/>
      <protection locked="0"/>
    </xf>
    <xf numFmtId="49" fontId="20" fillId="2" borderId="37" xfId="2" applyNumberFormat="1" applyFont="1" applyFill="1" applyBorder="1" applyAlignment="1" applyProtection="1">
      <alignment horizontal="center" vertical="center"/>
      <protection locked="0"/>
    </xf>
    <xf numFmtId="0" fontId="20" fillId="2" borderId="63" xfId="2" applyFont="1" applyFill="1" applyBorder="1" applyAlignment="1" applyProtection="1">
      <alignment horizontal="center" vertical="center"/>
      <protection locked="0"/>
    </xf>
    <xf numFmtId="38" fontId="20" fillId="2" borderId="42" xfId="0" applyNumberFormat="1" applyFont="1" applyFill="1" applyBorder="1" applyAlignment="1" applyProtection="1">
      <alignment horizontal="right" vertical="center"/>
      <protection locked="0"/>
    </xf>
    <xf numFmtId="183" fontId="20" fillId="2" borderId="9" xfId="0" applyNumberFormat="1" applyFont="1" applyFill="1" applyBorder="1" applyAlignment="1" applyProtection="1">
      <alignment horizontal="right" vertical="center"/>
      <protection locked="0"/>
    </xf>
    <xf numFmtId="38" fontId="20" fillId="2" borderId="59" xfId="0" applyNumberFormat="1" applyFont="1" applyFill="1" applyBorder="1" applyAlignment="1" applyProtection="1">
      <alignment horizontal="right" vertical="center"/>
      <protection locked="0"/>
    </xf>
    <xf numFmtId="183" fontId="20" fillId="2" borderId="13" xfId="0" applyNumberFormat="1" applyFont="1" applyFill="1" applyBorder="1" applyAlignment="1" applyProtection="1">
      <alignment horizontal="right" vertical="center"/>
      <protection locked="0"/>
    </xf>
    <xf numFmtId="0" fontId="20" fillId="2" borderId="13" xfId="0" applyFont="1" applyFill="1" applyBorder="1" applyAlignment="1" applyProtection="1">
      <alignment horizontal="left" vertical="center"/>
      <protection locked="0"/>
    </xf>
    <xf numFmtId="0" fontId="20" fillId="2" borderId="34" xfId="0" applyFont="1" applyFill="1" applyBorder="1" applyAlignment="1" applyProtection="1">
      <alignment horizontal="left" vertical="center"/>
      <protection locked="0"/>
    </xf>
    <xf numFmtId="38" fontId="20" fillId="2" borderId="12" xfId="2" applyNumberFormat="1" applyFont="1" applyFill="1" applyBorder="1" applyAlignment="1" applyProtection="1">
      <alignment horizontal="right" vertical="center"/>
      <protection locked="0"/>
    </xf>
    <xf numFmtId="38" fontId="20" fillId="2" borderId="13" xfId="2" applyNumberFormat="1" applyFont="1" applyFill="1" applyBorder="1" applyAlignment="1" applyProtection="1">
      <alignment horizontal="right" vertical="center"/>
      <protection locked="0"/>
    </xf>
    <xf numFmtId="182" fontId="20" fillId="2" borderId="34" xfId="2" applyNumberFormat="1" applyFont="1" applyFill="1" applyBorder="1" applyAlignment="1" applyProtection="1">
      <alignment horizontal="right" vertical="center"/>
      <protection locked="0"/>
    </xf>
    <xf numFmtId="38" fontId="20" fillId="2" borderId="8" xfId="2" applyNumberFormat="1" applyFont="1" applyFill="1" applyBorder="1" applyAlignment="1" applyProtection="1">
      <alignment horizontal="right" vertical="center"/>
      <protection locked="0"/>
    </xf>
    <xf numFmtId="182" fontId="20" fillId="2" borderId="11" xfId="2" applyNumberFormat="1" applyFont="1" applyFill="1" applyBorder="1" applyAlignment="1" applyProtection="1">
      <alignment horizontal="right" vertical="center"/>
      <protection locked="0"/>
    </xf>
    <xf numFmtId="38" fontId="20" fillId="2" borderId="9" xfId="2" applyNumberFormat="1" applyFont="1" applyFill="1" applyBorder="1" applyAlignment="1" applyProtection="1">
      <alignment horizontal="right" vertical="center"/>
      <protection locked="0"/>
    </xf>
    <xf numFmtId="38" fontId="20" fillId="2" borderId="4" xfId="2" applyNumberFormat="1" applyFont="1" applyFill="1" applyBorder="1" applyAlignment="1" applyProtection="1">
      <alignment horizontal="right" vertical="center"/>
      <protection locked="0"/>
    </xf>
    <xf numFmtId="182" fontId="20" fillId="2" borderId="41" xfId="2" applyNumberFormat="1" applyFont="1" applyFill="1" applyBorder="1" applyAlignment="1" applyProtection="1">
      <alignment horizontal="right" vertical="center"/>
      <protection locked="0"/>
    </xf>
    <xf numFmtId="38" fontId="20" fillId="2" borderId="5" xfId="2" applyNumberFormat="1" applyFont="1" applyFill="1" applyBorder="1" applyAlignment="1" applyProtection="1">
      <alignment horizontal="right" vertical="center"/>
      <protection locked="0"/>
    </xf>
    <xf numFmtId="178" fontId="20" fillId="2" borderId="10" xfId="1" applyNumberFormat="1" applyFont="1" applyFill="1" applyBorder="1" applyAlignment="1" applyProtection="1">
      <alignment horizontal="right" vertical="center"/>
      <protection locked="0"/>
    </xf>
    <xf numFmtId="38" fontId="20" fillId="2" borderId="8" xfId="1" applyNumberFormat="1" applyFont="1" applyFill="1" applyBorder="1" applyAlignment="1" applyProtection="1">
      <alignment horizontal="right" vertical="center"/>
      <protection locked="0"/>
    </xf>
    <xf numFmtId="38" fontId="20" fillId="2" borderId="43" xfId="1" applyNumberFormat="1" applyFont="1" applyFill="1" applyBorder="1" applyAlignment="1" applyProtection="1">
      <alignment horizontal="right" vertical="center"/>
      <protection locked="0"/>
    </xf>
    <xf numFmtId="178" fontId="20" fillId="2" borderId="44" xfId="1" applyNumberFormat="1" applyFont="1" applyFill="1" applyBorder="1" applyAlignment="1" applyProtection="1">
      <alignment horizontal="right" vertical="center"/>
      <protection locked="0"/>
    </xf>
    <xf numFmtId="178" fontId="20" fillId="2" borderId="52" xfId="1" applyNumberFormat="1" applyFont="1" applyFill="1" applyBorder="1" applyAlignment="1" applyProtection="1">
      <alignment horizontal="right" vertical="center"/>
      <protection locked="0"/>
    </xf>
    <xf numFmtId="38" fontId="20" fillId="2" borderId="69" xfId="1" applyNumberFormat="1" applyFont="1" applyFill="1" applyBorder="1" applyAlignment="1" applyProtection="1">
      <alignment horizontal="right" vertical="center"/>
      <protection locked="0"/>
    </xf>
    <xf numFmtId="178" fontId="20" fillId="2" borderId="45" xfId="1" applyNumberFormat="1" applyFont="1" applyFill="1" applyBorder="1" applyAlignment="1" applyProtection="1">
      <alignment horizontal="right" vertical="center"/>
      <protection locked="0"/>
    </xf>
    <xf numFmtId="14" fontId="20" fillId="2" borderId="0" xfId="0" applyNumberFormat="1" applyFont="1" applyFill="1" applyAlignment="1" applyProtection="1">
      <alignment horizontal="left" vertical="center"/>
      <protection locked="0"/>
    </xf>
    <xf numFmtId="177" fontId="20" fillId="2" borderId="0" xfId="0" applyNumberFormat="1" applyFont="1" applyFill="1" applyAlignment="1" applyProtection="1">
      <alignment horizontal="left" vertical="center"/>
      <protection locked="0"/>
    </xf>
    <xf numFmtId="182" fontId="20" fillId="2" borderId="0" xfId="0" applyNumberFormat="1" applyFont="1" applyFill="1" applyAlignment="1" applyProtection="1">
      <alignment horizontal="left" vertical="center"/>
      <protection locked="0"/>
    </xf>
    <xf numFmtId="177" fontId="20" fillId="2" borderId="6" xfId="1" applyNumberFormat="1" applyFont="1" applyFill="1" applyBorder="1" applyAlignment="1" applyProtection="1">
      <alignment horizontal="right" vertical="center"/>
      <protection locked="0"/>
    </xf>
    <xf numFmtId="38" fontId="20" fillId="2" borderId="4" xfId="1" applyNumberFormat="1" applyFont="1" applyFill="1" applyBorder="1" applyAlignment="1" applyProtection="1">
      <alignment horizontal="right" vertical="center"/>
      <protection locked="0"/>
    </xf>
    <xf numFmtId="178" fontId="20" fillId="2" borderId="6" xfId="1" applyNumberFormat="1" applyFont="1" applyFill="1" applyBorder="1" applyAlignment="1" applyProtection="1">
      <alignment horizontal="right" vertical="center"/>
      <protection locked="0"/>
    </xf>
    <xf numFmtId="182" fontId="20" fillId="2" borderId="0" xfId="0" applyNumberFormat="1" applyFont="1" applyFill="1" applyAlignment="1" applyProtection="1">
      <alignment horizontal="right" vertical="center"/>
      <protection locked="0"/>
    </xf>
    <xf numFmtId="49" fontId="20" fillId="2" borderId="0" xfId="0" applyNumberFormat="1" applyFont="1" applyFill="1" applyAlignment="1" applyProtection="1">
      <alignment horizontal="left" vertical="center" shrinkToFit="1"/>
      <protection locked="0"/>
    </xf>
    <xf numFmtId="184" fontId="20" fillId="2" borderId="0" xfId="0" applyNumberFormat="1" applyFont="1" applyFill="1" applyAlignment="1" applyProtection="1">
      <alignment horizontal="left" vertical="center"/>
      <protection locked="0"/>
    </xf>
    <xf numFmtId="181" fontId="20" fillId="2" borderId="0" xfId="0" applyNumberFormat="1" applyFont="1" applyFill="1" applyAlignment="1" applyProtection="1">
      <alignment horizontal="left" vertical="center"/>
      <protection locked="0"/>
    </xf>
    <xf numFmtId="0" fontId="20" fillId="2" borderId="0" xfId="0" applyFont="1" applyFill="1" applyAlignment="1" applyProtection="1">
      <alignment horizontal="left" vertical="center"/>
      <protection locked="0"/>
    </xf>
    <xf numFmtId="14" fontId="20" fillId="2" borderId="4" xfId="0" applyNumberFormat="1" applyFont="1" applyFill="1" applyBorder="1" applyAlignment="1" applyProtection="1">
      <alignment horizontal="left" vertical="center"/>
      <protection locked="0"/>
    </xf>
    <xf numFmtId="49" fontId="20" fillId="2" borderId="41" xfId="0" applyNumberFormat="1" applyFont="1" applyFill="1" applyBorder="1" applyAlignment="1" applyProtection="1">
      <alignment horizontal="left" vertical="center"/>
      <protection locked="0"/>
    </xf>
    <xf numFmtId="0" fontId="4" fillId="0" borderId="0" xfId="6" applyFont="1" applyProtection="1">
      <alignment vertical="center"/>
    </xf>
    <xf numFmtId="0" fontId="25" fillId="0" borderId="0" xfId="2" applyFont="1" applyProtection="1">
      <alignment vertical="center"/>
    </xf>
    <xf numFmtId="0" fontId="8" fillId="0" borderId="0" xfId="2" applyFont="1" applyProtection="1">
      <alignment vertical="center"/>
    </xf>
    <xf numFmtId="179" fontId="7" fillId="0" borderId="0" xfId="1" applyNumberFormat="1" applyFont="1" applyAlignment="1" applyProtection="1">
      <alignment vertical="top"/>
    </xf>
    <xf numFmtId="185" fontId="7" fillId="0" borderId="0" xfId="6" applyNumberFormat="1" applyFont="1" applyAlignment="1" applyProtection="1">
      <alignment horizontal="right" vertical="top"/>
    </xf>
    <xf numFmtId="179" fontId="4" fillId="0" borderId="0" xfId="1" applyNumberFormat="1" applyFont="1" applyAlignment="1" applyProtection="1">
      <alignment vertical="top"/>
    </xf>
    <xf numFmtId="0" fontId="4" fillId="0" borderId="0" xfId="2" applyFont="1" applyProtection="1">
      <alignment vertical="center"/>
    </xf>
    <xf numFmtId="0" fontId="13" fillId="0" borderId="0" xfId="2" applyFont="1" applyProtection="1">
      <alignment vertical="center"/>
    </xf>
    <xf numFmtId="0" fontId="4" fillId="0" borderId="0" xfId="2" applyFont="1" applyAlignment="1" applyProtection="1">
      <alignment horizontal="right" vertical="top"/>
    </xf>
    <xf numFmtId="0" fontId="4" fillId="0" borderId="0" xfId="1" applyFont="1" applyProtection="1">
      <alignment vertical="center"/>
    </xf>
    <xf numFmtId="0" fontId="20" fillId="0" borderId="17" xfId="2" applyFont="1" applyBorder="1" applyProtection="1">
      <alignment vertical="center"/>
    </xf>
    <xf numFmtId="0" fontId="20" fillId="0" borderId="18" xfId="2" applyFont="1" applyBorder="1" applyProtection="1">
      <alignment vertical="center"/>
    </xf>
    <xf numFmtId="0" fontId="4" fillId="0" borderId="20" xfId="2" applyFont="1" applyBorder="1" applyProtection="1">
      <alignment vertical="center"/>
    </xf>
    <xf numFmtId="0" fontId="20" fillId="0" borderId="21" xfId="2" applyFont="1" applyBorder="1" applyProtection="1">
      <alignment vertical="center"/>
    </xf>
    <xf numFmtId="0" fontId="20" fillId="0" borderId="0" xfId="2" applyFont="1" applyProtection="1">
      <alignment vertical="center"/>
    </xf>
    <xf numFmtId="0" fontId="4" fillId="0" borderId="23" xfId="2" applyFont="1" applyBorder="1" applyProtection="1">
      <alignment vertical="center"/>
    </xf>
    <xf numFmtId="0" fontId="20" fillId="0" borderId="19" xfId="2" applyFont="1" applyBorder="1" applyProtection="1">
      <alignment vertical="center"/>
    </xf>
    <xf numFmtId="0" fontId="20" fillId="0" borderId="15" xfId="2" applyFont="1" applyBorder="1" applyProtection="1">
      <alignment vertical="center"/>
    </xf>
    <xf numFmtId="0" fontId="4" fillId="0" borderId="16" xfId="2" applyFont="1" applyBorder="1" applyProtection="1">
      <alignment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0" borderId="21" xfId="0" applyFont="1" applyBorder="1" applyProtection="1">
      <alignment vertical="center"/>
    </xf>
    <xf numFmtId="0" fontId="16" fillId="0" borderId="0" xfId="0" applyFont="1" applyProtection="1">
      <alignment vertical="center"/>
    </xf>
    <xf numFmtId="0" fontId="4" fillId="0" borderId="18" xfId="0" applyFont="1" applyBorder="1" applyProtection="1">
      <alignment vertical="center"/>
    </xf>
    <xf numFmtId="0" fontId="4" fillId="0" borderId="20" xfId="0" applyFont="1" applyBorder="1" applyProtection="1">
      <alignment vertical="center"/>
    </xf>
    <xf numFmtId="0" fontId="4" fillId="0" borderId="0" xfId="0" applyFont="1" applyProtection="1">
      <alignment vertical="center"/>
    </xf>
    <xf numFmtId="0" fontId="4" fillId="0" borderId="23" xfId="0" applyFont="1" applyBorder="1" applyProtection="1">
      <alignment vertical="center"/>
    </xf>
    <xf numFmtId="180" fontId="4" fillId="0" borderId="21" xfId="0" applyNumberFormat="1" applyFont="1" applyBorder="1" applyProtection="1">
      <alignment vertical="center"/>
    </xf>
    <xf numFmtId="180" fontId="4" fillId="0" borderId="0" xfId="0" applyNumberFormat="1" applyFont="1" applyProtection="1">
      <alignment vertical="center"/>
    </xf>
    <xf numFmtId="0" fontId="19" fillId="0" borderId="0" xfId="0" applyFont="1" applyAlignment="1" applyProtection="1">
      <alignment horizontal="right" vertical="top"/>
    </xf>
    <xf numFmtId="0" fontId="19" fillId="0" borderId="0" xfId="0" applyFont="1" applyAlignment="1" applyProtection="1">
      <alignment vertical="top"/>
    </xf>
    <xf numFmtId="0" fontId="14" fillId="0" borderId="0" xfId="0" applyFont="1" applyAlignment="1" applyProtection="1">
      <alignment vertical="top"/>
    </xf>
    <xf numFmtId="0" fontId="4" fillId="0" borderId="21" xfId="0" applyFont="1" applyBorder="1" applyProtection="1">
      <alignment vertical="center"/>
    </xf>
    <xf numFmtId="0" fontId="4" fillId="0" borderId="23" xfId="0" applyFont="1" applyBorder="1" applyAlignment="1" applyProtection="1">
      <alignment vertical="top"/>
    </xf>
    <xf numFmtId="49" fontId="19" fillId="0" borderId="0" xfId="0" applyNumberFormat="1" applyFont="1" applyAlignment="1" applyProtection="1">
      <alignment horizontal="right" vertical="top"/>
    </xf>
    <xf numFmtId="181" fontId="19" fillId="0" borderId="0" xfId="0" applyNumberFormat="1" applyFont="1" applyAlignment="1" applyProtection="1">
      <alignment horizontal="right" vertical="top"/>
    </xf>
    <xf numFmtId="49" fontId="4" fillId="0" borderId="0" xfId="0" applyNumberFormat="1" applyFont="1" applyAlignment="1" applyProtection="1">
      <alignment horizontal="center" vertical="center"/>
    </xf>
    <xf numFmtId="49" fontId="4" fillId="0" borderId="0" xfId="0" applyNumberFormat="1" applyFont="1" applyProtection="1">
      <alignment vertical="center"/>
    </xf>
    <xf numFmtId="49" fontId="4" fillId="0" borderId="23" xfId="0" applyNumberFormat="1" applyFont="1" applyBorder="1" applyProtection="1">
      <alignment vertical="center"/>
    </xf>
    <xf numFmtId="0" fontId="22" fillId="0" borderId="0" xfId="0" applyFont="1" applyAlignment="1" applyProtection="1">
      <alignment vertical="top"/>
    </xf>
    <xf numFmtId="0" fontId="4" fillId="0" borderId="0" xfId="0" applyFont="1" applyAlignment="1" applyProtection="1">
      <alignment vertical="top"/>
    </xf>
    <xf numFmtId="0" fontId="4" fillId="0" borderId="19" xfId="0" applyFont="1" applyBorder="1" applyProtection="1">
      <alignment vertical="center"/>
    </xf>
    <xf numFmtId="0" fontId="4" fillId="0" borderId="15" xfId="0" applyFont="1" applyBorder="1" applyProtection="1">
      <alignment vertical="center"/>
    </xf>
    <xf numFmtId="0" fontId="4" fillId="0" borderId="15" xfId="0" applyFont="1" applyBorder="1" applyAlignment="1" applyProtection="1">
      <alignment vertical="top"/>
    </xf>
    <xf numFmtId="0" fontId="4" fillId="0" borderId="16" xfId="0" applyFont="1" applyBorder="1" applyProtection="1">
      <alignment vertical="center"/>
    </xf>
    <xf numFmtId="0" fontId="16" fillId="0" borderId="17" xfId="0" applyFont="1" applyBorder="1" applyAlignment="1" applyProtection="1">
      <alignment horizontal="left" vertical="center" indent="1"/>
    </xf>
    <xf numFmtId="0" fontId="16" fillId="0" borderId="18" xfId="0" applyFont="1" applyBorder="1" applyAlignment="1" applyProtection="1">
      <alignment horizontal="left" vertical="center" indent="1"/>
    </xf>
    <xf numFmtId="0" fontId="16" fillId="0" borderId="20" xfId="0" applyFont="1" applyBorder="1" applyAlignment="1" applyProtection="1">
      <alignment horizontal="left" vertical="center" indent="1"/>
    </xf>
    <xf numFmtId="0" fontId="14" fillId="0" borderId="0" xfId="0" applyFont="1" applyProtection="1">
      <alignment vertical="center"/>
    </xf>
    <xf numFmtId="0" fontId="4" fillId="0" borderId="0" xfId="0" applyFont="1" applyAlignment="1" applyProtection="1">
      <alignment horizontal="left" vertical="center"/>
    </xf>
    <xf numFmtId="0" fontId="4" fillId="0" borderId="23" xfId="0" applyFont="1" applyBorder="1" applyAlignment="1" applyProtection="1">
      <alignment horizontal="left" vertical="center"/>
    </xf>
    <xf numFmtId="49" fontId="4" fillId="0" borderId="0" xfId="0" applyNumberFormat="1" applyFont="1" applyAlignment="1" applyProtection="1">
      <alignment horizontal="right" vertical="top"/>
    </xf>
    <xf numFmtId="0" fontId="19" fillId="0" borderId="0" xfId="0" applyFont="1" applyAlignment="1" applyProtection="1">
      <alignment horizontal="left" vertical="top" wrapText="1"/>
    </xf>
    <xf numFmtId="0" fontId="14" fillId="0" borderId="0" xfId="0" applyFont="1" applyAlignment="1" applyProtection="1">
      <alignment horizontal="left" vertical="top" wrapText="1"/>
    </xf>
    <xf numFmtId="177" fontId="19" fillId="0" borderId="0" xfId="0" applyNumberFormat="1" applyFont="1" applyAlignment="1" applyProtection="1">
      <alignment horizontal="right" vertical="top"/>
    </xf>
    <xf numFmtId="0" fontId="19" fillId="0" borderId="0" xfId="0" applyFont="1" applyAlignment="1" applyProtection="1">
      <alignment vertical="top" wrapText="1"/>
    </xf>
    <xf numFmtId="0" fontId="14" fillId="0" borderId="0" xfId="0" applyFont="1" applyAlignment="1" applyProtection="1">
      <alignment vertical="top" wrapText="1"/>
    </xf>
    <xf numFmtId="0" fontId="18" fillId="0" borderId="0" xfId="1" applyFont="1" applyProtection="1">
      <alignment vertical="center"/>
    </xf>
    <xf numFmtId="0" fontId="18" fillId="0" borderId="21" xfId="0" applyFont="1" applyBorder="1" applyProtection="1">
      <alignment vertical="center"/>
    </xf>
    <xf numFmtId="0" fontId="18" fillId="0" borderId="0" xfId="0" applyFont="1" applyProtection="1">
      <alignment vertical="center"/>
    </xf>
    <xf numFmtId="0" fontId="18" fillId="0" borderId="0" xfId="2" applyFont="1" applyProtection="1">
      <alignment vertical="center"/>
    </xf>
    <xf numFmtId="49" fontId="4" fillId="0" borderId="15" xfId="0" applyNumberFormat="1" applyFont="1" applyBorder="1" applyAlignment="1" applyProtection="1">
      <alignment vertical="top"/>
    </xf>
    <xf numFmtId="0" fontId="4" fillId="0" borderId="15" xfId="2" applyFont="1" applyBorder="1" applyProtection="1">
      <alignment vertical="center"/>
    </xf>
    <xf numFmtId="49" fontId="4" fillId="0" borderId="0" xfId="0" applyNumberFormat="1" applyFont="1" applyAlignment="1" applyProtection="1">
      <alignment vertical="top"/>
    </xf>
    <xf numFmtId="0" fontId="4" fillId="0" borderId="18" xfId="2" applyFont="1" applyBorder="1" applyProtection="1">
      <alignment vertical="center"/>
    </xf>
    <xf numFmtId="0" fontId="17" fillId="0" borderId="21" xfId="0" applyFont="1" applyBorder="1" applyProtection="1">
      <alignment vertical="center"/>
    </xf>
    <xf numFmtId="0" fontId="17" fillId="0" borderId="0" xfId="0" applyFont="1" applyProtection="1">
      <alignment vertical="center"/>
    </xf>
    <xf numFmtId="0" fontId="22" fillId="0" borderId="0" xfId="0" applyFont="1" applyAlignment="1" applyProtection="1">
      <alignment vertical="center" wrapText="1"/>
    </xf>
    <xf numFmtId="0" fontId="14" fillId="0" borderId="0" xfId="0" applyFont="1" applyProtection="1">
      <alignment vertical="center"/>
    </xf>
    <xf numFmtId="0" fontId="4" fillId="0" borderId="0" xfId="0" applyFont="1" applyAlignment="1" applyProtection="1">
      <alignment horizontal="right" vertical="center"/>
    </xf>
    <xf numFmtId="49" fontId="4" fillId="0" borderId="0" xfId="0" applyNumberFormat="1" applyFont="1" applyAlignment="1" applyProtection="1">
      <alignment horizontal="left" vertical="center"/>
    </xf>
    <xf numFmtId="0" fontId="19" fillId="0" borderId="0" xfId="0" applyFont="1" applyProtection="1">
      <alignment vertical="center"/>
    </xf>
    <xf numFmtId="0" fontId="19" fillId="0" borderId="0" xfId="0" applyFont="1" applyAlignment="1" applyProtection="1">
      <alignment horizontal="left" vertical="top"/>
    </xf>
    <xf numFmtId="177" fontId="4" fillId="0" borderId="0" xfId="2" applyNumberFormat="1" applyFont="1" applyProtection="1">
      <alignment vertical="center"/>
    </xf>
    <xf numFmtId="178" fontId="4" fillId="0" borderId="0" xfId="2" applyNumberFormat="1" applyFont="1" applyProtection="1">
      <alignment vertical="center"/>
    </xf>
    <xf numFmtId="182" fontId="4" fillId="0" borderId="0" xfId="2" applyNumberFormat="1" applyFont="1" applyProtection="1">
      <alignment vertical="center"/>
    </xf>
    <xf numFmtId="177" fontId="4" fillId="0" borderId="18" xfId="0" applyNumberFormat="1" applyFont="1" applyBorder="1" applyProtection="1">
      <alignment vertical="center"/>
    </xf>
    <xf numFmtId="178" fontId="4" fillId="0" borderId="18" xfId="0" applyNumberFormat="1" applyFont="1" applyBorder="1" applyProtection="1">
      <alignment vertical="center"/>
    </xf>
    <xf numFmtId="182" fontId="4" fillId="0" borderId="18" xfId="0" applyNumberFormat="1" applyFont="1" applyBorder="1" applyProtection="1">
      <alignment vertical="center"/>
    </xf>
    <xf numFmtId="177" fontId="4" fillId="0" borderId="0" xfId="0" applyNumberFormat="1" applyFont="1" applyProtection="1">
      <alignment vertical="center"/>
    </xf>
    <xf numFmtId="178" fontId="4" fillId="0" borderId="0" xfId="0" applyNumberFormat="1" applyFont="1" applyProtection="1">
      <alignment vertical="center"/>
    </xf>
    <xf numFmtId="182" fontId="4" fillId="0" borderId="0" xfId="0" applyNumberFormat="1" applyFont="1" applyProtection="1">
      <alignment vertical="center"/>
    </xf>
    <xf numFmtId="0" fontId="4" fillId="0" borderId="22" xfId="0" applyFont="1" applyBorder="1" applyProtection="1">
      <alignment vertical="center"/>
    </xf>
    <xf numFmtId="0" fontId="4" fillId="0" borderId="2" xfId="0" applyFont="1" applyBorder="1" applyProtection="1">
      <alignment vertical="center"/>
    </xf>
    <xf numFmtId="178" fontId="4" fillId="0" borderId="17" xfId="1" applyNumberFormat="1" applyFont="1" applyBorder="1" applyAlignment="1" applyProtection="1">
      <alignment horizontal="center" vertical="center"/>
    </xf>
    <xf numFmtId="178" fontId="4" fillId="0" borderId="18" xfId="1" applyNumberFormat="1" applyFont="1" applyBorder="1" applyAlignment="1" applyProtection="1">
      <alignment horizontal="center" vertical="center"/>
    </xf>
    <xf numFmtId="178" fontId="4" fillId="0" borderId="20" xfId="1" applyNumberFormat="1" applyFont="1" applyBorder="1" applyAlignment="1" applyProtection="1">
      <alignment horizontal="center" vertical="center"/>
    </xf>
    <xf numFmtId="0" fontId="4" fillId="0" borderId="40" xfId="2" applyFont="1" applyBorder="1" applyProtection="1">
      <alignment vertical="center"/>
    </xf>
    <xf numFmtId="0" fontId="4" fillId="0" borderId="5" xfId="2" applyFont="1" applyBorder="1" applyProtection="1">
      <alignment vertical="center"/>
    </xf>
    <xf numFmtId="0" fontId="4" fillId="0" borderId="21" xfId="2" applyFont="1" applyBorder="1" applyProtection="1">
      <alignment vertical="center"/>
    </xf>
    <xf numFmtId="0" fontId="4" fillId="0" borderId="11" xfId="2" applyFont="1" applyBorder="1" applyProtection="1">
      <alignment vertical="center"/>
    </xf>
    <xf numFmtId="0" fontId="4" fillId="0" borderId="42" xfId="2" applyFont="1" applyBorder="1" applyProtection="1">
      <alignment vertical="center"/>
    </xf>
    <xf numFmtId="0" fontId="4" fillId="0" borderId="9" xfId="2" applyFont="1" applyBorder="1" applyProtection="1">
      <alignment vertical="center"/>
    </xf>
    <xf numFmtId="180" fontId="4" fillId="0" borderId="46" xfId="0" applyNumberFormat="1" applyFont="1" applyBorder="1" applyProtection="1">
      <alignment vertical="center"/>
    </xf>
    <xf numFmtId="180" fontId="4" fillId="0" borderId="47" xfId="0" applyNumberFormat="1" applyFont="1" applyBorder="1" applyProtection="1">
      <alignment vertical="center"/>
    </xf>
    <xf numFmtId="38" fontId="4" fillId="0" borderId="46" xfId="1" applyNumberFormat="1" applyFont="1" applyBorder="1" applyAlignment="1" applyProtection="1">
      <alignment horizontal="right" vertical="center"/>
    </xf>
    <xf numFmtId="178" fontId="4" fillId="0" borderId="47" xfId="1" applyNumberFormat="1" applyFont="1" applyBorder="1" applyAlignment="1" applyProtection="1">
      <alignment horizontal="right" vertical="center"/>
    </xf>
    <xf numFmtId="178" fontId="4" fillId="0" borderId="48" xfId="1" applyNumberFormat="1" applyFont="1" applyBorder="1" applyAlignment="1" applyProtection="1">
      <alignment horizontal="right" vertical="center"/>
    </xf>
    <xf numFmtId="178" fontId="4" fillId="0" borderId="0" xfId="1" applyNumberFormat="1" applyFont="1" applyAlignment="1" applyProtection="1">
      <alignment horizontal="right" vertical="center"/>
    </xf>
    <xf numFmtId="178" fontId="4" fillId="0" borderId="0" xfId="1" applyNumberFormat="1" applyFont="1" applyProtection="1">
      <alignment vertical="center"/>
    </xf>
    <xf numFmtId="38" fontId="4" fillId="0" borderId="0" xfId="2" applyNumberFormat="1" applyFont="1" applyProtection="1">
      <alignment vertical="center"/>
    </xf>
    <xf numFmtId="38" fontId="4" fillId="0" borderId="0" xfId="1" applyNumberFormat="1" applyFont="1" applyAlignment="1" applyProtection="1">
      <alignment horizontal="right" vertical="center"/>
    </xf>
    <xf numFmtId="178" fontId="4" fillId="0" borderId="36" xfId="1" applyNumberFormat="1" applyFont="1" applyBorder="1" applyAlignment="1" applyProtection="1">
      <alignment horizontal="left" vertical="center"/>
    </xf>
    <xf numFmtId="178" fontId="4" fillId="0" borderId="37" xfId="1" applyNumberFormat="1" applyFont="1" applyBorder="1" applyAlignment="1" applyProtection="1">
      <alignment horizontal="left" vertical="center"/>
    </xf>
    <xf numFmtId="178" fontId="4" fillId="0" borderId="65" xfId="1" quotePrefix="1" applyNumberFormat="1" applyFont="1" applyBorder="1" applyAlignment="1" applyProtection="1">
      <alignment horizontal="left" vertical="center"/>
    </xf>
    <xf numFmtId="0" fontId="4" fillId="0" borderId="22" xfId="0" applyFont="1" applyBorder="1" applyAlignment="1" applyProtection="1">
      <alignment horizontal="left" vertical="center"/>
    </xf>
    <xf numFmtId="0" fontId="4" fillId="0" borderId="2" xfId="0" applyFont="1" applyBorder="1" applyAlignment="1" applyProtection="1">
      <alignment horizontal="left" vertical="center"/>
    </xf>
    <xf numFmtId="38" fontId="4" fillId="0" borderId="22" xfId="1" applyNumberFormat="1" applyFont="1" applyBorder="1" applyAlignment="1" applyProtection="1">
      <alignment horizontal="right" vertical="center"/>
    </xf>
    <xf numFmtId="178" fontId="4" fillId="0" borderId="2" xfId="1" applyNumberFormat="1" applyFont="1" applyBorder="1" applyAlignment="1" applyProtection="1">
      <alignment horizontal="right" vertical="center"/>
    </xf>
    <xf numFmtId="40" fontId="4" fillId="0" borderId="39" xfId="1" applyNumberFormat="1" applyFont="1" applyBorder="1" applyProtection="1">
      <alignment vertical="center"/>
    </xf>
    <xf numFmtId="0" fontId="4" fillId="0" borderId="0" xfId="0" applyFont="1" applyAlignment="1" applyProtection="1">
      <alignment horizontal="right" vertical="top"/>
    </xf>
    <xf numFmtId="182" fontId="4" fillId="0" borderId="0" xfId="1" applyNumberFormat="1" applyFont="1" applyAlignment="1" applyProtection="1">
      <alignment horizontal="right" vertical="center"/>
    </xf>
    <xf numFmtId="0" fontId="19" fillId="0" borderId="0" xfId="2" applyFont="1" applyAlignment="1" applyProtection="1">
      <alignment horizontal="left" vertical="center" wrapText="1"/>
    </xf>
    <xf numFmtId="0" fontId="4" fillId="0" borderId="39" xfId="0" applyFont="1" applyBorder="1" applyAlignment="1" applyProtection="1">
      <alignment horizontal="left" vertical="center"/>
    </xf>
    <xf numFmtId="0" fontId="4" fillId="0" borderId="49" xfId="0" applyFont="1" applyBorder="1" applyAlignment="1" applyProtection="1">
      <alignment horizontal="center" vertical="center"/>
    </xf>
    <xf numFmtId="49" fontId="4" fillId="0" borderId="2" xfId="0" applyNumberFormat="1" applyFont="1" applyBorder="1" applyAlignment="1" applyProtection="1">
      <alignment horizontal="left" vertical="center"/>
    </xf>
    <xf numFmtId="0" fontId="4" fillId="0" borderId="2" xfId="0" applyFont="1" applyBorder="1" applyAlignment="1" applyProtection="1">
      <alignment horizontal="center" vertical="center"/>
    </xf>
    <xf numFmtId="0" fontId="4" fillId="0" borderId="39" xfId="0" applyFont="1" applyBorder="1" applyAlignment="1" applyProtection="1">
      <alignment horizontal="center" vertical="center"/>
    </xf>
    <xf numFmtId="0" fontId="4" fillId="0" borderId="18" xfId="0" applyFont="1" applyBorder="1" applyAlignment="1" applyProtection="1">
      <alignment horizontal="center" vertical="center"/>
    </xf>
    <xf numFmtId="0" fontId="4" fillId="0" borderId="20" xfId="0" applyFont="1" applyBorder="1" applyAlignment="1" applyProtection="1">
      <alignment horizontal="center" vertical="center"/>
    </xf>
    <xf numFmtId="0" fontId="4" fillId="0" borderId="0" xfId="0" applyFont="1" applyAlignment="1" applyProtection="1">
      <alignment horizontal="left" vertical="top"/>
    </xf>
    <xf numFmtId="180" fontId="4" fillId="0" borderId="23" xfId="0" applyNumberFormat="1" applyFont="1" applyBorder="1" applyProtection="1">
      <alignment vertical="center"/>
    </xf>
    <xf numFmtId="0" fontId="4" fillId="0" borderId="40" xfId="0" applyFont="1" applyBorder="1" applyAlignment="1" applyProtection="1">
      <alignment horizontal="left" vertical="center"/>
    </xf>
    <xf numFmtId="0" fontId="4" fillId="0" borderId="5" xfId="0" applyFont="1" applyBorder="1" applyAlignment="1" applyProtection="1">
      <alignment horizontal="left" vertical="center"/>
    </xf>
    <xf numFmtId="0" fontId="4" fillId="0" borderId="41" xfId="0" applyFont="1" applyBorder="1" applyAlignment="1" applyProtection="1">
      <alignment horizontal="left" vertical="center"/>
    </xf>
    <xf numFmtId="49" fontId="4" fillId="3" borderId="5" xfId="0" applyNumberFormat="1"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41" xfId="0" applyFont="1" applyFill="1" applyBorder="1" applyAlignment="1" applyProtection="1">
      <alignment horizontal="center" vertical="center"/>
    </xf>
    <xf numFmtId="0" fontId="4" fillId="3" borderId="40"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41" xfId="0" applyFont="1" applyFill="1" applyBorder="1" applyAlignment="1" applyProtection="1">
      <alignment horizontal="center" vertical="center"/>
    </xf>
    <xf numFmtId="0" fontId="4" fillId="0" borderId="42" xfId="0" applyFont="1" applyBorder="1" applyAlignment="1" applyProtection="1">
      <alignment horizontal="left" vertical="center"/>
    </xf>
    <xf numFmtId="0" fontId="4" fillId="0" borderId="9" xfId="0" applyFont="1" applyBorder="1" applyAlignment="1" applyProtection="1">
      <alignment horizontal="left" vertical="center"/>
    </xf>
    <xf numFmtId="0" fontId="4" fillId="0" borderId="11" xfId="0" applyFont="1" applyBorder="1" applyAlignment="1" applyProtection="1">
      <alignment horizontal="left" vertical="center"/>
    </xf>
    <xf numFmtId="0" fontId="4" fillId="3" borderId="42" xfId="0" applyFont="1" applyFill="1" applyBorder="1" applyAlignment="1" applyProtection="1">
      <alignment horizontal="center" vertical="center"/>
    </xf>
    <xf numFmtId="0" fontId="4" fillId="3" borderId="9" xfId="0" applyFont="1" applyFill="1" applyBorder="1" applyAlignment="1" applyProtection="1">
      <alignment horizontal="center" vertical="center"/>
    </xf>
    <xf numFmtId="0" fontId="4" fillId="3" borderId="11" xfId="0" applyFont="1" applyFill="1" applyBorder="1" applyAlignment="1" applyProtection="1">
      <alignment horizontal="center" vertical="center"/>
    </xf>
    <xf numFmtId="38" fontId="4" fillId="0" borderId="9" xfId="0" applyNumberFormat="1" applyFont="1" applyBorder="1" applyAlignment="1" applyProtection="1">
      <alignment horizontal="right" vertical="center"/>
    </xf>
    <xf numFmtId="0" fontId="4" fillId="0" borderId="51" xfId="0" applyFont="1" applyBorder="1" applyAlignment="1" applyProtection="1">
      <alignment horizontal="left" vertical="center"/>
    </xf>
    <xf numFmtId="0" fontId="4" fillId="0" borderId="25" xfId="0" applyFont="1" applyBorder="1" applyAlignment="1" applyProtection="1">
      <alignment horizontal="left" vertical="top"/>
    </xf>
    <xf numFmtId="0" fontId="4" fillId="0" borderId="33" xfId="0" applyFont="1" applyBorder="1" applyAlignment="1" applyProtection="1">
      <alignment horizontal="left" vertical="top"/>
    </xf>
    <xf numFmtId="0" fontId="4" fillId="0" borderId="19" xfId="0" applyFont="1" applyBorder="1" applyAlignment="1" applyProtection="1">
      <alignment horizontal="left" vertical="top"/>
    </xf>
    <xf numFmtId="0" fontId="4" fillId="0" borderId="15" xfId="0" applyFont="1" applyBorder="1" applyAlignment="1" applyProtection="1">
      <alignment horizontal="left" vertical="top"/>
    </xf>
    <xf numFmtId="0" fontId="4" fillId="0" borderId="16" xfId="0" applyFont="1" applyBorder="1" applyAlignment="1" applyProtection="1">
      <alignment horizontal="left" vertical="top"/>
    </xf>
    <xf numFmtId="182" fontId="4" fillId="0" borderId="0" xfId="1" applyNumberFormat="1" applyFont="1" applyProtection="1">
      <alignment vertical="center"/>
    </xf>
    <xf numFmtId="182" fontId="19" fillId="0" borderId="0" xfId="0" applyNumberFormat="1" applyFont="1" applyAlignment="1" applyProtection="1">
      <alignment vertical="top"/>
    </xf>
    <xf numFmtId="177" fontId="19" fillId="0" borderId="0" xfId="0" applyNumberFormat="1" applyFont="1" applyAlignment="1" applyProtection="1">
      <alignment vertical="top"/>
    </xf>
    <xf numFmtId="182" fontId="4" fillId="0" borderId="0" xfId="1" applyNumberFormat="1" applyFont="1" applyAlignment="1" applyProtection="1">
      <alignment horizontal="center" vertical="center"/>
    </xf>
    <xf numFmtId="178" fontId="4" fillId="0" borderId="0" xfId="1" applyNumberFormat="1" applyFont="1" applyAlignment="1" applyProtection="1">
      <alignment horizontal="left" vertical="center"/>
    </xf>
    <xf numFmtId="182" fontId="19" fillId="0" borderId="0" xfId="0" applyNumberFormat="1" applyFont="1" applyAlignment="1" applyProtection="1">
      <alignment horizontal="right" vertical="top"/>
    </xf>
    <xf numFmtId="0" fontId="19" fillId="0" borderId="0" xfId="0" applyFont="1" applyAlignment="1" applyProtection="1">
      <alignment vertical="top"/>
    </xf>
    <xf numFmtId="182" fontId="4" fillId="0" borderId="0" xfId="0" applyNumberFormat="1" applyFont="1" applyAlignment="1" applyProtection="1">
      <alignment horizontal="right" vertical="top"/>
    </xf>
    <xf numFmtId="182" fontId="4" fillId="0" borderId="37" xfId="1" applyNumberFormat="1" applyFont="1" applyBorder="1" applyAlignment="1" applyProtection="1">
      <alignment horizontal="left" vertical="center"/>
    </xf>
    <xf numFmtId="178" fontId="4" fillId="0" borderId="38" xfId="1" applyNumberFormat="1" applyFont="1" applyBorder="1" applyAlignment="1" applyProtection="1">
      <alignment horizontal="left" vertical="center"/>
    </xf>
    <xf numFmtId="38" fontId="4" fillId="0" borderId="42" xfId="1" applyNumberFormat="1" applyFont="1" applyBorder="1" applyAlignment="1" applyProtection="1">
      <alignment horizontal="right" vertical="center"/>
    </xf>
    <xf numFmtId="182" fontId="4" fillId="0" borderId="9" xfId="1" applyNumberFormat="1" applyFont="1" applyBorder="1" applyAlignment="1" applyProtection="1">
      <alignment horizontal="right" vertical="center"/>
    </xf>
    <xf numFmtId="182" fontId="4" fillId="0" borderId="11" xfId="1" applyNumberFormat="1" applyFont="1" applyBorder="1" applyAlignment="1" applyProtection="1">
      <alignment horizontal="right" vertical="center"/>
    </xf>
    <xf numFmtId="178" fontId="4" fillId="0" borderId="63" xfId="1" applyNumberFormat="1" applyFont="1" applyBorder="1" applyAlignment="1" applyProtection="1">
      <alignment horizontal="left" vertical="center"/>
    </xf>
    <xf numFmtId="0" fontId="14" fillId="0" borderId="0" xfId="0" applyFont="1" applyAlignment="1" applyProtection="1">
      <alignment horizontal="left" vertical="top"/>
    </xf>
    <xf numFmtId="178" fontId="4" fillId="0" borderId="0" xfId="1" applyNumberFormat="1" applyFont="1" applyAlignment="1" applyProtection="1">
      <alignment vertical="top"/>
    </xf>
    <xf numFmtId="0" fontId="16" fillId="0" borderId="21" xfId="0" applyFont="1" applyBorder="1" applyAlignment="1" applyProtection="1">
      <alignment horizontal="left" vertical="center" indent="1"/>
    </xf>
    <xf numFmtId="0" fontId="16" fillId="0" borderId="0" xfId="0" applyFont="1" applyAlignment="1" applyProtection="1">
      <alignment horizontal="left" vertical="center" indent="1"/>
    </xf>
    <xf numFmtId="0" fontId="20" fillId="0" borderId="0" xfId="0" applyFont="1" applyProtection="1">
      <alignment vertical="center"/>
    </xf>
    <xf numFmtId="0" fontId="20" fillId="0" borderId="0" xfId="0" applyFont="1" applyAlignment="1" applyProtection="1">
      <alignment vertical="top"/>
    </xf>
    <xf numFmtId="177" fontId="4" fillId="0" borderId="0" xfId="0" applyNumberFormat="1" applyFont="1" applyAlignment="1" applyProtection="1">
      <alignment vertical="top"/>
    </xf>
    <xf numFmtId="0" fontId="19" fillId="0" borderId="15" xfId="0" applyFont="1" applyBorder="1" applyProtection="1">
      <alignment vertical="center"/>
    </xf>
    <xf numFmtId="0" fontId="19" fillId="0" borderId="15" xfId="0" applyFont="1" applyBorder="1" applyAlignment="1" applyProtection="1"/>
    <xf numFmtId="0" fontId="4" fillId="0" borderId="39" xfId="2" applyFont="1" applyBorder="1" applyProtection="1">
      <alignment vertical="center"/>
    </xf>
    <xf numFmtId="178" fontId="4" fillId="0" borderId="22" xfId="1" applyNumberFormat="1" applyFont="1" applyBorder="1" applyAlignment="1" applyProtection="1">
      <alignment horizontal="center" vertical="center" wrapText="1"/>
    </xf>
    <xf numFmtId="0" fontId="4" fillId="0" borderId="2" xfId="1" applyFont="1" applyBorder="1" applyAlignment="1" applyProtection="1">
      <alignment horizontal="center" vertical="center"/>
    </xf>
    <xf numFmtId="0" fontId="4" fillId="0" borderId="14" xfId="1" applyFont="1" applyBorder="1" applyAlignment="1" applyProtection="1">
      <alignment horizontal="center" vertical="center"/>
    </xf>
    <xf numFmtId="178" fontId="4" fillId="0" borderId="67" xfId="0" applyNumberFormat="1" applyFont="1" applyBorder="1" applyAlignment="1" applyProtection="1">
      <alignment horizontal="center" vertical="center" wrapText="1"/>
    </xf>
    <xf numFmtId="177" fontId="4" fillId="0" borderId="67" xfId="0" applyNumberFormat="1" applyFont="1" applyBorder="1" applyAlignment="1" applyProtection="1">
      <alignment horizontal="center" vertical="center" wrapText="1"/>
    </xf>
    <xf numFmtId="177" fontId="4" fillId="0" borderId="1" xfId="0" applyNumberFormat="1" applyFont="1" applyBorder="1" applyAlignment="1" applyProtection="1">
      <alignment horizontal="center" vertical="center" wrapText="1"/>
    </xf>
    <xf numFmtId="177" fontId="4" fillId="0" borderId="68" xfId="0" applyNumberFormat="1" applyFont="1" applyBorder="1" applyAlignment="1" applyProtection="1">
      <alignment horizontal="center" vertical="center" wrapText="1"/>
    </xf>
    <xf numFmtId="180" fontId="4" fillId="0" borderId="40" xfId="0" applyNumberFormat="1" applyFont="1" applyBorder="1" applyProtection="1">
      <alignment vertical="center"/>
    </xf>
    <xf numFmtId="0" fontId="4" fillId="0" borderId="5" xfId="2" applyFont="1" applyBorder="1" applyAlignment="1" applyProtection="1">
      <alignment horizontal="left" vertical="center"/>
    </xf>
    <xf numFmtId="178" fontId="4" fillId="0" borderId="5" xfId="2" applyNumberFormat="1" applyFont="1" applyBorder="1" applyAlignment="1" applyProtection="1">
      <alignment horizontal="left" vertical="center"/>
    </xf>
    <xf numFmtId="0" fontId="4" fillId="0" borderId="41" xfId="2" applyFont="1" applyBorder="1" applyAlignment="1" applyProtection="1">
      <alignment horizontal="left" vertical="center"/>
    </xf>
    <xf numFmtId="180" fontId="4" fillId="0" borderId="42" xfId="0" applyNumberFormat="1" applyFont="1" applyBorder="1" applyProtection="1">
      <alignment vertical="center"/>
    </xf>
    <xf numFmtId="0" fontId="4" fillId="0" borderId="9" xfId="2" applyFont="1" applyBorder="1" applyAlignment="1" applyProtection="1">
      <alignment horizontal="left" vertical="center"/>
    </xf>
    <xf numFmtId="178" fontId="4" fillId="0" borderId="9" xfId="2" applyNumberFormat="1" applyFont="1" applyBorder="1" applyAlignment="1" applyProtection="1">
      <alignment horizontal="left" vertical="center"/>
    </xf>
    <xf numFmtId="0" fontId="4" fillId="0" borderId="11" xfId="2" applyFont="1" applyBorder="1" applyAlignment="1" applyProtection="1">
      <alignment horizontal="left" vertical="center"/>
    </xf>
    <xf numFmtId="180" fontId="4" fillId="0" borderId="43" xfId="0" applyNumberFormat="1" applyFont="1" applyBorder="1" applyProtection="1">
      <alignment vertical="center"/>
    </xf>
    <xf numFmtId="0" fontId="4" fillId="0" borderId="44" xfId="0" applyFont="1" applyBorder="1" applyAlignment="1" applyProtection="1">
      <alignment horizontal="left" vertical="center"/>
    </xf>
    <xf numFmtId="178" fontId="4" fillId="0" borderId="44" xfId="0" applyNumberFormat="1" applyFont="1" applyBorder="1" applyAlignment="1" applyProtection="1">
      <alignment horizontal="left" vertical="center"/>
    </xf>
    <xf numFmtId="0" fontId="4" fillId="0" borderId="45" xfId="0" applyFont="1" applyBorder="1" applyAlignment="1" applyProtection="1">
      <alignment horizontal="left" vertical="center"/>
    </xf>
    <xf numFmtId="0" fontId="4" fillId="0" borderId="47" xfId="0" applyFont="1" applyBorder="1" applyAlignment="1" applyProtection="1">
      <alignment horizontal="left" vertical="center"/>
    </xf>
    <xf numFmtId="178" fontId="4" fillId="0" borderId="47" xfId="0" applyNumberFormat="1" applyFont="1" applyBorder="1" applyAlignment="1" applyProtection="1">
      <alignment horizontal="left" vertical="center"/>
    </xf>
    <xf numFmtId="0" fontId="4" fillId="0" borderId="48" xfId="2" applyFont="1" applyBorder="1" applyProtection="1">
      <alignment vertical="center"/>
    </xf>
    <xf numFmtId="178" fontId="4" fillId="0" borderId="53" xfId="1" applyNumberFormat="1" applyFont="1" applyBorder="1" applyAlignment="1" applyProtection="1">
      <alignment horizontal="right" vertical="center"/>
    </xf>
    <xf numFmtId="38" fontId="4" fillId="0" borderId="70" xfId="1" applyNumberFormat="1" applyFont="1" applyBorder="1" applyAlignment="1" applyProtection="1">
      <alignment horizontal="right" vertical="center"/>
    </xf>
    <xf numFmtId="177" fontId="4" fillId="0" borderId="0" xfId="1" applyNumberFormat="1" applyFont="1" applyAlignment="1" applyProtection="1">
      <alignment horizontal="center" vertical="center"/>
    </xf>
    <xf numFmtId="178" fontId="4" fillId="0" borderId="0" xfId="1" applyNumberFormat="1" applyFont="1" applyAlignment="1" applyProtection="1">
      <alignment horizontal="center" vertical="center"/>
    </xf>
    <xf numFmtId="178" fontId="4" fillId="0" borderId="0" xfId="0" applyNumberFormat="1" applyFont="1" applyAlignment="1" applyProtection="1">
      <alignment vertical="top"/>
    </xf>
    <xf numFmtId="178" fontId="4" fillId="0" borderId="15" xfId="0" applyNumberFormat="1" applyFont="1" applyBorder="1" applyProtection="1">
      <alignment vertical="center"/>
    </xf>
    <xf numFmtId="178" fontId="4" fillId="0" borderId="15" xfId="0" applyNumberFormat="1" applyFont="1" applyBorder="1" applyAlignment="1" applyProtection="1">
      <alignment vertical="top"/>
    </xf>
    <xf numFmtId="182" fontId="4" fillId="0" borderId="0" xfId="0" applyNumberFormat="1" applyFont="1" applyAlignment="1" applyProtection="1">
      <alignment vertical="top"/>
    </xf>
    <xf numFmtId="0" fontId="4" fillId="0" borderId="19" xfId="2" applyFont="1" applyBorder="1" applyProtection="1">
      <alignment vertical="center"/>
    </xf>
    <xf numFmtId="182" fontId="4" fillId="0" borderId="15" xfId="2" applyNumberFormat="1" applyFont="1" applyBorder="1" applyProtection="1">
      <alignment vertical="center"/>
    </xf>
    <xf numFmtId="182" fontId="4" fillId="0" borderId="18" xfId="2" applyNumberFormat="1" applyFont="1" applyBorder="1" applyProtection="1">
      <alignment vertical="center"/>
    </xf>
    <xf numFmtId="0" fontId="4" fillId="0" borderId="23" xfId="1" applyFont="1" applyBorder="1" applyProtection="1">
      <alignment vertical="center"/>
    </xf>
    <xf numFmtId="0" fontId="19" fillId="0" borderId="15" xfId="0" applyFont="1" applyBorder="1" applyAlignment="1" applyProtection="1">
      <alignment horizontal="left" vertical="center"/>
    </xf>
    <xf numFmtId="0" fontId="16" fillId="0" borderId="15" xfId="0" applyFont="1" applyBorder="1" applyAlignment="1" applyProtection="1">
      <alignment horizontal="left" vertical="center" indent="1"/>
    </xf>
    <xf numFmtId="0" fontId="16" fillId="0" borderId="32" xfId="0" applyFont="1" applyBorder="1" applyAlignment="1" applyProtection="1">
      <alignment horizontal="left" vertical="center" indent="1"/>
    </xf>
    <xf numFmtId="0" fontId="17" fillId="0" borderId="2" xfId="0" applyFont="1" applyBorder="1" applyAlignment="1" applyProtection="1">
      <alignment horizontal="left" vertical="center" indent="1"/>
    </xf>
    <xf numFmtId="0" fontId="4" fillId="0" borderId="2" xfId="0" applyFont="1" applyBorder="1" applyAlignment="1" applyProtection="1">
      <alignment horizontal="center" vertical="center"/>
    </xf>
    <xf numFmtId="0" fontId="4" fillId="0" borderId="14" xfId="0" applyFont="1" applyBorder="1" applyAlignment="1" applyProtection="1">
      <alignment horizontal="center" vertical="center"/>
    </xf>
    <xf numFmtId="182" fontId="4" fillId="0" borderId="1" xfId="0" applyNumberFormat="1" applyFont="1" applyBorder="1" applyAlignment="1" applyProtection="1">
      <alignment horizontal="center" vertical="center"/>
    </xf>
    <xf numFmtId="182" fontId="4" fillId="0" borderId="39" xfId="0" applyNumberFormat="1" applyFont="1" applyBorder="1" applyAlignment="1" applyProtection="1">
      <alignment horizontal="center" vertical="center"/>
    </xf>
    <xf numFmtId="0" fontId="4" fillId="0" borderId="32" xfId="2" applyFont="1" applyBorder="1" applyProtection="1">
      <alignment vertical="center"/>
    </xf>
    <xf numFmtId="182" fontId="4" fillId="0" borderId="2" xfId="2" applyNumberFormat="1" applyFont="1" applyBorder="1" applyProtection="1">
      <alignment vertical="center"/>
    </xf>
    <xf numFmtId="0" fontId="4" fillId="0" borderId="2" xfId="2" applyFont="1" applyBorder="1" applyProtection="1">
      <alignment vertical="center"/>
    </xf>
    <xf numFmtId="182" fontId="4" fillId="0" borderId="2" xfId="0" applyNumberFormat="1" applyFont="1" applyBorder="1" applyAlignment="1" applyProtection="1">
      <alignment horizontal="center" vertical="center"/>
    </xf>
    <xf numFmtId="180" fontId="4" fillId="0" borderId="29" xfId="0" applyNumberFormat="1" applyFont="1" applyBorder="1" applyProtection="1">
      <alignment vertical="center"/>
    </xf>
    <xf numFmtId="0" fontId="4" fillId="0" borderId="30" xfId="2" applyFont="1" applyBorder="1" applyAlignment="1" applyProtection="1">
      <alignment horizontal="left" vertical="center"/>
    </xf>
    <xf numFmtId="0" fontId="4" fillId="0" borderId="31" xfId="2" applyFont="1" applyBorder="1" applyAlignment="1" applyProtection="1">
      <alignment horizontal="left" vertical="center"/>
    </xf>
    <xf numFmtId="0" fontId="4" fillId="0" borderId="29" xfId="2" applyFont="1" applyBorder="1" applyAlignment="1" applyProtection="1">
      <alignment horizontal="left" vertical="center"/>
    </xf>
    <xf numFmtId="0" fontId="4" fillId="0" borderId="28" xfId="2" applyFont="1" applyBorder="1" applyAlignment="1" applyProtection="1">
      <alignment horizontal="center" vertical="center" textRotation="255"/>
    </xf>
    <xf numFmtId="180" fontId="4" fillId="0" borderId="10" xfId="0" applyNumberFormat="1" applyFont="1" applyBorder="1" applyProtection="1">
      <alignment vertical="center"/>
    </xf>
    <xf numFmtId="0" fontId="4" fillId="0" borderId="8" xfId="2" applyFont="1" applyBorder="1" applyAlignment="1" applyProtection="1">
      <alignment horizontal="left" vertical="center"/>
    </xf>
    <xf numFmtId="0" fontId="4" fillId="0" borderId="10" xfId="2" applyFont="1" applyBorder="1" applyAlignment="1" applyProtection="1">
      <alignment horizontal="left" vertical="center"/>
    </xf>
    <xf numFmtId="0" fontId="4" fillId="0" borderId="7" xfId="2" applyFont="1" applyBorder="1" applyAlignment="1" applyProtection="1">
      <alignment horizontal="center" vertical="center" textRotation="255"/>
    </xf>
    <xf numFmtId="0" fontId="4" fillId="0" borderId="7" xfId="2" applyFont="1" applyBorder="1" applyAlignment="1" applyProtection="1">
      <alignment horizontal="left" vertical="center" wrapText="1"/>
    </xf>
    <xf numFmtId="0" fontId="4" fillId="0" borderId="7" xfId="2" applyFont="1" applyBorder="1" applyAlignment="1" applyProtection="1">
      <alignment horizontal="left" vertical="center"/>
    </xf>
    <xf numFmtId="180" fontId="4" fillId="0" borderId="50" xfId="0" applyNumberFormat="1" applyFont="1" applyBorder="1" applyProtection="1">
      <alignment vertical="center"/>
    </xf>
    <xf numFmtId="0" fontId="4" fillId="0" borderId="12" xfId="2" applyFont="1" applyBorder="1" applyAlignment="1" applyProtection="1">
      <alignment horizontal="left" vertical="center"/>
    </xf>
    <xf numFmtId="0" fontId="4" fillId="0" borderId="13" xfId="2" applyFont="1" applyBorder="1" applyAlignment="1" applyProtection="1">
      <alignment horizontal="left" vertical="center"/>
    </xf>
    <xf numFmtId="0" fontId="4" fillId="0" borderId="21" xfId="0" applyFont="1" applyBorder="1" applyAlignment="1" applyProtection="1">
      <alignment horizontal="left" vertical="center" indent="1"/>
    </xf>
    <xf numFmtId="180" fontId="4" fillId="0" borderId="18" xfId="0" applyNumberFormat="1" applyFont="1" applyBorder="1" applyAlignment="1" applyProtection="1">
      <alignment horizontal="right" vertical="top"/>
    </xf>
    <xf numFmtId="0" fontId="4" fillId="0" borderId="18" xfId="0" applyFont="1" applyBorder="1" applyAlignment="1" applyProtection="1">
      <alignment horizontal="left" vertical="top"/>
    </xf>
    <xf numFmtId="0" fontId="4" fillId="0" borderId="18" xfId="0" applyFont="1" applyBorder="1" applyAlignment="1" applyProtection="1">
      <alignment horizontal="left" vertical="center"/>
    </xf>
    <xf numFmtId="0" fontId="4" fillId="0" borderId="18" xfId="2" applyFont="1" applyBorder="1" applyAlignment="1" applyProtection="1">
      <alignment horizontal="right" vertical="center"/>
    </xf>
    <xf numFmtId="182" fontId="4" fillId="0" borderId="0" xfId="2" applyNumberFormat="1" applyFont="1" applyAlignment="1" applyProtection="1">
      <alignment horizontal="right" vertical="center"/>
    </xf>
    <xf numFmtId="0" fontId="4" fillId="0" borderId="0" xfId="2" applyFont="1" applyAlignment="1" applyProtection="1">
      <alignment horizontal="right" vertical="center"/>
    </xf>
    <xf numFmtId="0" fontId="4" fillId="0" borderId="19" xfId="0" applyFont="1" applyBorder="1" applyAlignment="1" applyProtection="1">
      <alignment horizontal="left" vertical="center" indent="1"/>
    </xf>
    <xf numFmtId="0" fontId="4" fillId="0" borderId="15" xfId="0" applyFont="1" applyBorder="1" applyAlignment="1" applyProtection="1">
      <alignment horizontal="left" vertical="center" indent="1"/>
    </xf>
    <xf numFmtId="0" fontId="4" fillId="0" borderId="0" xfId="0" applyFont="1" applyAlignment="1" applyProtection="1">
      <alignment horizontal="left" vertical="center" indent="1"/>
    </xf>
    <xf numFmtId="49" fontId="4" fillId="0" borderId="18" xfId="0" applyNumberFormat="1" applyFont="1" applyBorder="1" applyProtection="1">
      <alignment vertical="center"/>
    </xf>
    <xf numFmtId="0" fontId="4" fillId="0" borderId="0" xfId="2" applyFont="1" applyAlignment="1" applyProtection="1">
      <alignment horizontal="right" vertical="top"/>
    </xf>
    <xf numFmtId="0" fontId="4" fillId="0" borderId="0" xfId="2" applyFont="1" applyAlignment="1" applyProtection="1">
      <alignment vertical="top"/>
    </xf>
    <xf numFmtId="0" fontId="4" fillId="0" borderId="23" xfId="2" applyFont="1" applyBorder="1" applyAlignment="1" applyProtection="1">
      <alignment vertical="top"/>
    </xf>
    <xf numFmtId="0" fontId="19" fillId="0" borderId="0" xfId="0" applyFont="1" applyAlignment="1" applyProtection="1">
      <alignment horizontal="left" vertical="center" wrapText="1"/>
    </xf>
    <xf numFmtId="0" fontId="19" fillId="0" borderId="0" xfId="0" applyFont="1" applyAlignment="1" applyProtection="1">
      <alignment horizontal="left" vertical="center" wrapText="1"/>
    </xf>
    <xf numFmtId="0" fontId="4" fillId="0" borderId="2" xfId="2" applyFont="1" applyBorder="1" applyAlignment="1" applyProtection="1">
      <alignment horizontal="left" vertical="center"/>
    </xf>
    <xf numFmtId="0" fontId="4" fillId="0" borderId="2" xfId="0" applyFont="1" applyBorder="1" applyAlignment="1" applyProtection="1">
      <alignment horizontal="left" vertical="center"/>
    </xf>
    <xf numFmtId="0" fontId="4" fillId="0" borderId="39" xfId="0" applyFont="1" applyBorder="1" applyAlignment="1" applyProtection="1">
      <alignment horizontal="left" vertical="center"/>
    </xf>
    <xf numFmtId="0" fontId="4" fillId="0" borderId="66" xfId="2" applyFont="1" applyBorder="1" applyAlignment="1" applyProtection="1">
      <alignment horizontal="left" vertical="center"/>
    </xf>
    <xf numFmtId="0" fontId="4" fillId="0" borderId="67" xfId="2" applyFont="1" applyBorder="1" applyAlignment="1" applyProtection="1">
      <alignment horizontal="left" vertical="center"/>
    </xf>
    <xf numFmtId="0" fontId="4" fillId="0" borderId="68" xfId="2" applyFont="1" applyBorder="1" applyAlignment="1" applyProtection="1">
      <alignment horizontal="left" vertical="center"/>
    </xf>
    <xf numFmtId="0" fontId="4" fillId="0" borderId="18" xfId="0" applyFont="1" applyBorder="1" applyAlignment="1" applyProtection="1">
      <alignment horizontal="left" vertical="center"/>
    </xf>
    <xf numFmtId="0" fontId="4" fillId="0" borderId="20" xfId="0" applyFont="1" applyBorder="1" applyAlignment="1" applyProtection="1">
      <alignment horizontal="left" vertical="center"/>
    </xf>
    <xf numFmtId="0" fontId="4" fillId="0" borderId="10" xfId="0" applyFont="1" applyBorder="1" applyAlignment="1" applyProtection="1">
      <alignment horizontal="left" vertical="center"/>
    </xf>
    <xf numFmtId="0" fontId="4" fillId="0" borderId="7" xfId="0" applyFont="1" applyBorder="1" applyAlignment="1" applyProtection="1">
      <alignment horizontal="left" vertical="center"/>
    </xf>
    <xf numFmtId="0" fontId="4" fillId="0" borderId="54" xfId="0" applyFont="1" applyBorder="1" applyAlignment="1" applyProtection="1">
      <alignment horizontal="left" vertical="center"/>
    </xf>
    <xf numFmtId="0" fontId="4" fillId="0" borderId="27" xfId="0" applyFont="1" applyBorder="1" applyAlignment="1" applyProtection="1">
      <alignment horizontal="left" vertical="center"/>
    </xf>
    <xf numFmtId="180" fontId="4" fillId="0" borderId="0" xfId="0" applyNumberFormat="1" applyFont="1" applyAlignment="1" applyProtection="1">
      <alignment horizontal="right" vertical="top"/>
    </xf>
    <xf numFmtId="180" fontId="14" fillId="0" borderId="0" xfId="0" applyNumberFormat="1" applyFont="1" applyAlignment="1" applyProtection="1">
      <alignment horizontal="left" vertical="center" wrapText="1"/>
    </xf>
    <xf numFmtId="0" fontId="4" fillId="0" borderId="17" xfId="0" applyFont="1" applyBorder="1" applyAlignment="1" applyProtection="1">
      <alignment horizontal="left" vertical="center"/>
    </xf>
    <xf numFmtId="0" fontId="4" fillId="0" borderId="60" xfId="0" applyFont="1" applyBorder="1" applyAlignment="1" applyProtection="1">
      <alignment horizontal="center" vertical="center"/>
    </xf>
    <xf numFmtId="0" fontId="4" fillId="0" borderId="1" xfId="0" applyFont="1" applyBorder="1" applyAlignment="1" applyProtection="1">
      <alignment horizontal="center" vertical="center"/>
    </xf>
    <xf numFmtId="0" fontId="4" fillId="0" borderId="39" xfId="0" applyFont="1" applyBorder="1" applyAlignment="1" applyProtection="1">
      <alignment horizontal="center" vertical="center"/>
    </xf>
    <xf numFmtId="0" fontId="4" fillId="0" borderId="60" xfId="12" applyFont="1" applyBorder="1" applyAlignment="1" applyProtection="1">
      <alignment horizontal="center" vertical="center" textRotation="255" wrapText="1"/>
    </xf>
    <xf numFmtId="0" fontId="4" fillId="0" borderId="61" xfId="12" applyFont="1" applyBorder="1" applyAlignment="1" applyProtection="1">
      <alignment horizontal="left" vertical="center"/>
    </xf>
    <xf numFmtId="0" fontId="4" fillId="0" borderId="4" xfId="12" applyFont="1" applyBorder="1" applyAlignment="1" applyProtection="1">
      <alignment horizontal="left" vertical="center"/>
    </xf>
    <xf numFmtId="0" fontId="4" fillId="0" borderId="21" xfId="12" applyFont="1" applyBorder="1" applyAlignment="1" applyProtection="1">
      <alignment horizontal="center" vertical="center" textRotation="255" wrapText="1"/>
    </xf>
    <xf numFmtId="0" fontId="4" fillId="0" borderId="27" xfId="0" applyFont="1" applyBorder="1" applyAlignment="1" applyProtection="1">
      <alignment horizontal="center" vertical="center"/>
    </xf>
    <xf numFmtId="0" fontId="4" fillId="0" borderId="7" xfId="12" applyFont="1" applyBorder="1" applyAlignment="1" applyProtection="1">
      <alignment horizontal="left" vertical="center"/>
    </xf>
    <xf numFmtId="0" fontId="4" fillId="0" borderId="8" xfId="12" applyFont="1" applyBorder="1" applyAlignment="1" applyProtection="1">
      <alignment horizontal="left" vertical="center"/>
    </xf>
    <xf numFmtId="0" fontId="4" fillId="0" borderId="56" xfId="0" applyFont="1" applyBorder="1" applyAlignment="1" applyProtection="1">
      <alignment horizontal="center" vertical="center"/>
    </xf>
    <xf numFmtId="0" fontId="4" fillId="0" borderId="57" xfId="12" applyFont="1" applyBorder="1" applyAlignment="1" applyProtection="1">
      <alignment horizontal="left" vertical="center"/>
    </xf>
    <xf numFmtId="0" fontId="4" fillId="0" borderId="12" xfId="12" applyFont="1" applyBorder="1" applyAlignment="1" applyProtection="1">
      <alignment horizontal="left" vertical="center"/>
    </xf>
    <xf numFmtId="0" fontId="4" fillId="0" borderId="36" xfId="12" applyFont="1" applyBorder="1" applyAlignment="1" applyProtection="1">
      <alignment horizontal="center" vertical="center" textRotation="255" wrapText="1"/>
    </xf>
    <xf numFmtId="0" fontId="4" fillId="0" borderId="62" xfId="0" applyFont="1" applyBorder="1" applyAlignment="1" applyProtection="1">
      <alignment horizontal="center" vertical="center"/>
    </xf>
    <xf numFmtId="0" fontId="4" fillId="0" borderId="28" xfId="12" applyFont="1" applyBorder="1" applyAlignment="1" applyProtection="1">
      <alignment horizontal="left" vertical="center"/>
    </xf>
    <xf numFmtId="0" fontId="4" fillId="0" borderId="30" xfId="12" applyFont="1" applyBorder="1" applyAlignment="1" applyProtection="1">
      <alignment horizontal="left" vertical="center"/>
    </xf>
    <xf numFmtId="0" fontId="4" fillId="0" borderId="63" xfId="12" applyFont="1" applyBorder="1" applyAlignment="1" applyProtection="1">
      <alignment horizontal="center" vertical="center" textRotation="255" wrapText="1"/>
    </xf>
    <xf numFmtId="0" fontId="4" fillId="0" borderId="17" xfId="12" applyFont="1" applyBorder="1" applyAlignment="1" applyProtection="1">
      <alignment horizontal="center" vertical="center" textRotation="255" wrapText="1"/>
    </xf>
    <xf numFmtId="0" fontId="4" fillId="0" borderId="54" xfId="12" applyFont="1" applyBorder="1" applyAlignment="1" applyProtection="1">
      <alignment horizontal="left" vertical="center"/>
    </xf>
    <xf numFmtId="0" fontId="4" fillId="0" borderId="24" xfId="12" applyFont="1" applyBorder="1" applyAlignment="1" applyProtection="1">
      <alignment horizontal="left" vertical="center"/>
    </xf>
    <xf numFmtId="0" fontId="4" fillId="0" borderId="0" xfId="12" applyFont="1" applyAlignment="1" applyProtection="1">
      <alignment horizontal="left" vertical="center"/>
    </xf>
    <xf numFmtId="0" fontId="4" fillId="0" borderId="23" xfId="12" applyFont="1" applyBorder="1" applyAlignment="1" applyProtection="1">
      <alignment horizontal="left" vertical="center"/>
    </xf>
    <xf numFmtId="0" fontId="4" fillId="0" borderId="19" xfId="12" applyFont="1" applyBorder="1" applyAlignment="1" applyProtection="1">
      <alignment horizontal="center" vertical="center" textRotation="255" wrapText="1"/>
    </xf>
    <xf numFmtId="0" fontId="4" fillId="0" borderId="35" xfId="0" applyFont="1" applyBorder="1" applyAlignment="1" applyProtection="1">
      <alignment horizontal="center" vertical="center"/>
    </xf>
    <xf numFmtId="0" fontId="4" fillId="0" borderId="58" xfId="12" applyFont="1" applyBorder="1" applyAlignment="1" applyProtection="1">
      <alignment horizontal="left" vertical="center"/>
    </xf>
    <xf numFmtId="0" fontId="4" fillId="0" borderId="3" xfId="0" applyFont="1" applyBorder="1" applyAlignment="1" applyProtection="1">
      <alignment horizontal="center" vertical="center"/>
    </xf>
    <xf numFmtId="0" fontId="4" fillId="0" borderId="55" xfId="12" applyFont="1" applyBorder="1" applyAlignment="1" applyProtection="1">
      <alignment horizontal="left" vertical="center"/>
    </xf>
    <xf numFmtId="0" fontId="4" fillId="0" borderId="19" xfId="0" applyFont="1" applyBorder="1" applyAlignment="1" applyProtection="1">
      <alignment horizontal="center" vertical="center"/>
    </xf>
    <xf numFmtId="49" fontId="4" fillId="0" borderId="0" xfId="2" applyNumberFormat="1" applyFont="1" applyProtection="1">
      <alignment vertical="center"/>
    </xf>
    <xf numFmtId="0" fontId="4" fillId="0" borderId="15" xfId="0" applyFont="1" applyBorder="1" applyProtection="1">
      <alignment vertical="center"/>
    </xf>
    <xf numFmtId="0" fontId="20" fillId="0" borderId="0" xfId="0" applyFont="1" applyAlignment="1" applyProtection="1">
      <alignment horizontal="left" vertical="center"/>
    </xf>
    <xf numFmtId="0" fontId="23" fillId="0" borderId="0" xfId="0" applyFont="1" applyAlignment="1" applyProtection="1">
      <alignment vertical="top"/>
    </xf>
    <xf numFmtId="0" fontId="24" fillId="0" borderId="0" xfId="0" applyFont="1" applyProtection="1">
      <alignment vertical="center"/>
    </xf>
    <xf numFmtId="0" fontId="24" fillId="0" borderId="0" xfId="0" applyFont="1" applyAlignment="1" applyProtection="1">
      <alignment horizontal="left" vertical="center"/>
    </xf>
    <xf numFmtId="0" fontId="23" fillId="0" borderId="0" xfId="0" applyFont="1" applyProtection="1">
      <alignment vertical="center"/>
    </xf>
    <xf numFmtId="0" fontId="4" fillId="0" borderId="0" xfId="0" applyFont="1" applyAlignment="1" applyProtection="1">
      <alignment vertical="top"/>
    </xf>
    <xf numFmtId="0" fontId="14" fillId="0" borderId="0" xfId="0" applyFont="1" applyAlignment="1" applyProtection="1">
      <alignment horizontal="right" vertical="top"/>
    </xf>
    <xf numFmtId="0" fontId="4" fillId="0" borderId="49" xfId="0" applyFont="1" applyBorder="1" applyAlignment="1" applyProtection="1">
      <alignment horizontal="center" vertical="center" textRotation="255"/>
    </xf>
    <xf numFmtId="0" fontId="4" fillId="0" borderId="49" xfId="0" applyFont="1" applyBorder="1" applyAlignment="1" applyProtection="1">
      <alignment horizontal="left" vertical="center"/>
    </xf>
    <xf numFmtId="0" fontId="4" fillId="0" borderId="49" xfId="0" applyFont="1" applyBorder="1" applyAlignment="1" applyProtection="1">
      <alignment horizontal="left" vertical="center" wrapText="1"/>
    </xf>
    <xf numFmtId="0" fontId="20" fillId="0" borderId="49" xfId="0" applyFont="1" applyBorder="1" applyAlignment="1" applyProtection="1">
      <alignment horizontal="left" vertical="center" wrapText="1"/>
    </xf>
    <xf numFmtId="0" fontId="20" fillId="0" borderId="49" xfId="0" applyFont="1" applyBorder="1" applyAlignment="1" applyProtection="1">
      <alignment horizontal="left" vertical="center"/>
    </xf>
    <xf numFmtId="0" fontId="20" fillId="0" borderId="36" xfId="0" applyFont="1" applyBorder="1" applyProtection="1">
      <alignment vertical="center"/>
    </xf>
    <xf numFmtId="0" fontId="20" fillId="0" borderId="23" xfId="0" applyFont="1" applyBorder="1" applyProtection="1">
      <alignment vertical="center"/>
    </xf>
    <xf numFmtId="0" fontId="20" fillId="0" borderId="11" xfId="0" applyFont="1" applyBorder="1" applyProtection="1">
      <alignment vertical="center"/>
    </xf>
    <xf numFmtId="0" fontId="20" fillId="0" borderId="65" xfId="0" applyFont="1" applyBorder="1" applyProtection="1">
      <alignment vertical="center"/>
    </xf>
    <xf numFmtId="0" fontId="4" fillId="0" borderId="0" xfId="0" applyFont="1" applyAlignment="1" applyProtection="1">
      <alignment vertical="center" wrapText="1"/>
    </xf>
    <xf numFmtId="0" fontId="7" fillId="0" borderId="0" xfId="6" applyNumberFormat="1" applyFont="1" applyAlignment="1" applyProtection="1">
      <alignment horizontal="right" vertical="top"/>
    </xf>
    <xf numFmtId="0" fontId="4" fillId="0" borderId="0" xfId="6" applyNumberFormat="1" applyFont="1" applyProtection="1">
      <alignment vertical="center"/>
    </xf>
    <xf numFmtId="0" fontId="4" fillId="0" borderId="0" xfId="1" applyNumberFormat="1" applyFont="1" applyProtection="1">
      <alignment vertical="center"/>
    </xf>
    <xf numFmtId="0" fontId="4" fillId="0" borderId="0" xfId="1" applyNumberFormat="1" applyFont="1" applyAlignment="1" applyProtection="1">
      <alignment horizontal="left" vertical="center"/>
    </xf>
    <xf numFmtId="0" fontId="20" fillId="0" borderId="0" xfId="0" applyNumberFormat="1" applyFont="1" applyAlignment="1" applyProtection="1">
      <alignment horizontal="left" vertical="center"/>
    </xf>
    <xf numFmtId="0" fontId="7" fillId="0" borderId="0" xfId="6" applyNumberFormat="1" applyFont="1" applyAlignment="1" applyProtection="1">
      <alignment horizontal="right" vertical="top"/>
    </xf>
  </cellXfs>
  <cellStyles count="18">
    <cellStyle name="ハイパーリンク 2" xfId="15" xr:uid="{00000000-0005-0000-0000-000001000000}"/>
    <cellStyle name="桁区切り 2" xfId="4" xr:uid="{00000000-0005-0000-0000-000002000000}"/>
    <cellStyle name="桁区切り 2 2" xfId="13" xr:uid="{00000000-0005-0000-0000-000003000000}"/>
    <cellStyle name="桁区切り 3" xfId="7" xr:uid="{00000000-0005-0000-0000-000004000000}"/>
    <cellStyle name="桁区切り 4" xfId="16" xr:uid="{00000000-0005-0000-0000-000005000000}"/>
    <cellStyle name="桁区切り 5" xfId="17" xr:uid="{00000000-0005-0000-0000-000006000000}"/>
    <cellStyle name="通貨 2" xfId="9" xr:uid="{00000000-0005-0000-0000-000007000000}"/>
    <cellStyle name="標準" xfId="0" builtinId="0"/>
    <cellStyle name="標準 2" xfId="10" xr:uid="{00000000-0005-0000-0000-000009000000}"/>
    <cellStyle name="標準 3 3" xfId="3" xr:uid="{00000000-0005-0000-0000-00000A000000}"/>
    <cellStyle name="標準 4" xfId="8" xr:uid="{00000000-0005-0000-0000-00000B000000}"/>
    <cellStyle name="標準 5" xfId="2" xr:uid="{00000000-0005-0000-0000-00000C000000}"/>
    <cellStyle name="標準 5 2" xfId="1" xr:uid="{00000000-0005-0000-0000-00000D000000}"/>
    <cellStyle name="標準 5 2 2" xfId="6" xr:uid="{00000000-0005-0000-0000-00000E000000}"/>
    <cellStyle name="標準 5 2 2 2" xfId="12" xr:uid="{00000000-0005-0000-0000-00000F000000}"/>
    <cellStyle name="標準 5 2 2 3" xfId="11" xr:uid="{00000000-0005-0000-0000-000010000000}"/>
    <cellStyle name="標準 8" xfId="14" xr:uid="{00000000-0005-0000-0000-000011000000}"/>
    <cellStyle name="標準 9" xfId="5" xr:uid="{00000000-0005-0000-0000-000012000000}"/>
  </cellStyles>
  <dxfs count="127">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ECFF"/>
      <rgbColor rgb="00C6E0B4"/>
      <rgbColor rgb="00FFFF99"/>
      <rgbColor rgb="0099CCFF"/>
      <rgbColor rgb="00FF99CC"/>
      <rgbColor rgb="00CC99FF"/>
      <rgbColor rgb="00FFE699"/>
      <rgbColor rgb="000070C0"/>
      <rgbColor rgb="0033CCCC"/>
      <rgbColor rgb="0099CC00"/>
      <rgbColor rgb="00FFCC00"/>
      <rgbColor rgb="00FF9900"/>
      <rgbColor rgb="00FF6600"/>
      <rgbColor rgb="00666699"/>
      <rgbColor rgb="00A6A6A6"/>
      <rgbColor rgb="00003366"/>
      <rgbColor rgb="00339966"/>
      <rgbColor rgb="00003300"/>
      <rgbColor rgb="00333300"/>
      <rgbColor rgb="00993300"/>
      <rgbColor rgb="00993366"/>
      <rgbColor rgb="00333399"/>
      <rgbColor rgb="00333333"/>
    </indexedColors>
    <mruColors>
      <color rgb="FFCCEDFC"/>
      <color rgb="FFFFCCFF"/>
      <color rgb="FF0D0D0D"/>
      <color rgb="FFFFE1FF"/>
      <color rgb="FFFFFF99"/>
      <color rgb="FFFF0000"/>
      <color rgb="FFA6A6A6"/>
      <color rgb="FFE2EFDA"/>
      <color rgb="FFEEAAFC"/>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sheetMetadata" Target="metadata.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sharedStrings.xml" />
  <Relationship Id="rId5" Type="http://schemas.openxmlformats.org/officeDocument/2006/relationships/styles" Target="styles.xml" />
  <Relationship Id="rId4"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pageSetUpPr fitToPage="1"/>
  </sheetPr>
  <dimension ref="A1:AA322"/>
  <sheetViews>
    <sheetView showGridLines="0" tabSelected="1" topLeftCell="B1" zoomScaleNormal="100" zoomScaleSheetLayoutView="100" workbookViewId="0">
      <selection activeCell="B1" sqref="B1"/>
    </sheetView>
  </sheetViews>
  <sheetFormatPr defaultColWidth="9" defaultRowHeight="15.75" customHeight="1" x14ac:dyDescent="0.15"/>
  <cols>
    <col min="1" max="1" width="9.875" style="101" hidden="1" customWidth="1"/>
    <col min="2" max="3" width="1.625" style="101" customWidth="1"/>
    <col min="4" max="4" width="5.625" style="101" customWidth="1"/>
    <col min="5" max="5" width="5.25" style="101" customWidth="1"/>
    <col min="6" max="6" width="6.625" style="101" customWidth="1"/>
    <col min="7" max="7" width="3.125" style="101" customWidth="1"/>
    <col min="8" max="8" width="8" style="101" customWidth="1"/>
    <col min="9" max="9" width="1.625" style="101" customWidth="1"/>
    <col min="10" max="10" width="7.875" style="101" customWidth="1"/>
    <col min="11" max="11" width="8" style="101" customWidth="1"/>
    <col min="12" max="12" width="6.625" style="101" customWidth="1"/>
    <col min="13" max="13" width="4.625" style="101" customWidth="1"/>
    <col min="14" max="14" width="5.375" style="101" customWidth="1"/>
    <col min="15" max="15" width="5.125" style="101" customWidth="1"/>
    <col min="16" max="16" width="11.625" style="101" customWidth="1"/>
    <col min="17" max="17" width="6.625" style="101" customWidth="1"/>
    <col min="18" max="18" width="4.25" style="101" customWidth="1"/>
    <col min="19" max="19" width="10" style="101" customWidth="1"/>
    <col min="20" max="20" width="10.375" style="101" customWidth="1"/>
    <col min="21" max="24" width="2" style="101" customWidth="1"/>
    <col min="25" max="25" width="24.375" style="101" customWidth="1"/>
    <col min="26" max="26" width="3.125" style="101" customWidth="1"/>
    <col min="27" max="27" width="3.625" style="101" customWidth="1"/>
    <col min="28" max="16384" width="9" style="101"/>
  </cols>
  <sheetData>
    <row r="1" spans="1:27" ht="30" customHeight="1" x14ac:dyDescent="0.15">
      <c r="A1" s="404" t="s">
        <v>223</v>
      </c>
      <c r="B1" s="95"/>
      <c r="C1" s="96" t="s">
        <v>46</v>
      </c>
      <c r="D1" s="97"/>
      <c r="E1" s="97"/>
      <c r="F1" s="97"/>
      <c r="G1" s="97"/>
      <c r="H1" s="97"/>
      <c r="I1" s="97"/>
      <c r="J1" s="97"/>
      <c r="K1" s="97"/>
      <c r="L1" s="97"/>
      <c r="M1" s="97"/>
      <c r="N1" s="97"/>
      <c r="O1" s="97"/>
      <c r="P1" s="97"/>
      <c r="Q1" s="97"/>
      <c r="R1" s="97"/>
      <c r="S1" s="97"/>
      <c r="T1" s="98"/>
      <c r="U1" s="98"/>
      <c r="V1" s="98"/>
      <c r="W1" s="403" t="s">
        <v>231</v>
      </c>
      <c r="X1" s="99"/>
      <c r="Y1" s="99"/>
      <c r="Z1" s="99"/>
      <c r="AA1" s="100"/>
    </row>
    <row r="2" spans="1:27" ht="15.75" hidden="1" customHeight="1" x14ac:dyDescent="0.15">
      <c r="A2" s="404" t="s">
        <v>30</v>
      </c>
      <c r="B2" s="95"/>
      <c r="C2" s="102"/>
      <c r="D2" s="102"/>
      <c r="Y2" s="103"/>
      <c r="Z2" s="103"/>
      <c r="AA2" s="100"/>
    </row>
    <row r="3" spans="1:27" ht="30" customHeight="1" x14ac:dyDescent="0.15">
      <c r="A3" s="405" t="s">
        <v>232</v>
      </c>
      <c r="B3" s="104"/>
      <c r="C3" s="101" t="s">
        <v>229</v>
      </c>
      <c r="AA3" s="100"/>
    </row>
    <row r="4" spans="1:27" ht="5.25" customHeight="1" x14ac:dyDescent="0.15">
      <c r="A4" s="104"/>
      <c r="B4" s="104"/>
      <c r="C4" s="105"/>
      <c r="D4" s="106"/>
      <c r="E4" s="106"/>
      <c r="F4" s="106"/>
      <c r="G4" s="106"/>
      <c r="H4" s="106"/>
      <c r="I4" s="106"/>
      <c r="J4" s="106"/>
      <c r="K4" s="106"/>
      <c r="L4" s="106"/>
      <c r="M4" s="106"/>
      <c r="N4" s="106"/>
      <c r="O4" s="106"/>
      <c r="P4" s="106"/>
      <c r="Q4" s="106"/>
      <c r="R4" s="106"/>
      <c r="S4" s="106"/>
      <c r="T4" s="106"/>
      <c r="U4" s="106"/>
      <c r="V4" s="106"/>
      <c r="W4" s="106"/>
      <c r="X4" s="106"/>
      <c r="Y4" s="106"/>
      <c r="Z4" s="107"/>
    </row>
    <row r="5" spans="1:27" ht="15" customHeight="1" x14ac:dyDescent="0.15">
      <c r="A5" s="104"/>
      <c r="B5" s="104"/>
      <c r="C5" s="108" t="s">
        <v>228</v>
      </c>
      <c r="D5" s="109"/>
      <c r="E5" s="109"/>
      <c r="F5" s="109"/>
      <c r="G5" s="109"/>
      <c r="H5" s="109"/>
      <c r="I5" s="109"/>
      <c r="J5" s="109"/>
      <c r="K5" s="109"/>
      <c r="L5" s="109"/>
      <c r="M5" s="109"/>
      <c r="N5" s="109"/>
      <c r="O5" s="109"/>
      <c r="P5" s="109"/>
      <c r="Q5" s="109"/>
      <c r="R5" s="109"/>
      <c r="S5" s="109"/>
      <c r="T5" s="109"/>
      <c r="U5" s="109"/>
      <c r="V5" s="109"/>
      <c r="W5" s="109"/>
      <c r="X5" s="109"/>
      <c r="Y5" s="109"/>
      <c r="Z5" s="110"/>
    </row>
    <row r="6" spans="1:27" ht="15" customHeight="1" x14ac:dyDescent="0.15">
      <c r="A6" s="104"/>
      <c r="B6" s="104"/>
      <c r="C6" s="108" t="s">
        <v>17</v>
      </c>
      <c r="D6" s="109"/>
      <c r="E6" s="109"/>
      <c r="F6" s="109"/>
      <c r="G6" s="109"/>
      <c r="H6" s="109"/>
      <c r="I6" s="109"/>
      <c r="J6" s="109"/>
      <c r="K6" s="109"/>
      <c r="L6" s="109"/>
      <c r="M6" s="109"/>
      <c r="N6" s="109"/>
      <c r="O6" s="109"/>
      <c r="P6" s="109"/>
      <c r="Q6" s="109"/>
      <c r="R6" s="109"/>
      <c r="S6" s="109"/>
      <c r="T6" s="109"/>
      <c r="U6" s="109"/>
      <c r="V6" s="109"/>
      <c r="W6" s="109"/>
      <c r="X6" s="109"/>
      <c r="Y6" s="109"/>
      <c r="Z6" s="110"/>
    </row>
    <row r="7" spans="1:27" ht="15" customHeight="1" x14ac:dyDescent="0.15">
      <c r="A7" s="104"/>
      <c r="B7" s="104"/>
      <c r="C7" s="108" t="s">
        <v>18</v>
      </c>
      <c r="D7" s="109"/>
      <c r="E7" s="109"/>
      <c r="F7" s="109"/>
      <c r="G7" s="109"/>
      <c r="H7" s="109"/>
      <c r="I7" s="109"/>
      <c r="J7" s="109"/>
      <c r="K7" s="109"/>
      <c r="L7" s="109"/>
      <c r="M7" s="109"/>
      <c r="N7" s="109"/>
      <c r="O7" s="109"/>
      <c r="P7" s="109"/>
      <c r="Q7" s="109"/>
      <c r="R7" s="109"/>
      <c r="S7" s="109"/>
      <c r="T7" s="109"/>
      <c r="U7" s="109"/>
      <c r="V7" s="109"/>
      <c r="W7" s="109"/>
      <c r="X7" s="109"/>
      <c r="Y7" s="109"/>
      <c r="Z7" s="110"/>
    </row>
    <row r="8" spans="1:27" ht="13.5" hidden="1" x14ac:dyDescent="0.15">
      <c r="A8" s="104"/>
      <c r="B8" s="104"/>
      <c r="C8" s="108"/>
      <c r="D8" s="109"/>
      <c r="E8" s="109"/>
      <c r="F8" s="109"/>
      <c r="G8" s="109"/>
      <c r="H8" s="109"/>
      <c r="I8" s="109"/>
      <c r="J8" s="109"/>
      <c r="K8" s="109"/>
      <c r="L8" s="109"/>
      <c r="M8" s="109"/>
      <c r="N8" s="109"/>
      <c r="O8" s="109"/>
      <c r="P8" s="109"/>
      <c r="Q8" s="109"/>
      <c r="R8" s="109"/>
      <c r="S8" s="109"/>
      <c r="T8" s="109"/>
      <c r="U8" s="109"/>
      <c r="V8" s="109"/>
      <c r="W8" s="109"/>
      <c r="X8" s="109"/>
      <c r="Y8" s="109"/>
      <c r="Z8" s="110"/>
    </row>
    <row r="9" spans="1:27" ht="5.25" customHeight="1" x14ac:dyDescent="0.15">
      <c r="A9" s="104"/>
      <c r="B9" s="104"/>
      <c r="C9" s="111"/>
      <c r="D9" s="112"/>
      <c r="E9" s="112"/>
      <c r="F9" s="112"/>
      <c r="G9" s="112"/>
      <c r="H9" s="112"/>
      <c r="I9" s="112"/>
      <c r="J9" s="112"/>
      <c r="K9" s="112"/>
      <c r="L9" s="112"/>
      <c r="M9" s="112"/>
      <c r="N9" s="112"/>
      <c r="O9" s="112"/>
      <c r="P9" s="112"/>
      <c r="Q9" s="112"/>
      <c r="R9" s="112"/>
      <c r="S9" s="112"/>
      <c r="T9" s="112"/>
      <c r="U9" s="112"/>
      <c r="V9" s="112"/>
      <c r="W9" s="112"/>
      <c r="X9" s="112"/>
      <c r="Y9" s="112"/>
      <c r="Z9" s="113"/>
    </row>
    <row r="10" spans="1:27" ht="30" customHeight="1" x14ac:dyDescent="0.15">
      <c r="A10" s="104"/>
      <c r="B10" s="104"/>
    </row>
    <row r="11" spans="1:27" ht="15.75" hidden="1" customHeight="1" x14ac:dyDescent="0.15">
      <c r="A11" s="104"/>
      <c r="B11" s="104"/>
    </row>
    <row r="12" spans="1:27" ht="15.75" hidden="1" customHeight="1" x14ac:dyDescent="0.15">
      <c r="A12" s="104"/>
      <c r="B12" s="104"/>
    </row>
    <row r="13" spans="1:27" ht="15.75" hidden="1" customHeight="1" x14ac:dyDescent="0.15">
      <c r="A13" s="104"/>
      <c r="B13" s="104"/>
    </row>
    <row r="14" spans="1:27" ht="15.75" hidden="1" customHeight="1" x14ac:dyDescent="0.15">
      <c r="A14" s="104"/>
      <c r="B14" s="104"/>
    </row>
    <row r="15" spans="1:27" ht="15.75" hidden="1" customHeight="1" x14ac:dyDescent="0.15">
      <c r="A15" s="104"/>
      <c r="B15" s="104"/>
    </row>
    <row r="16" spans="1:27" ht="15.75" hidden="1" customHeight="1" x14ac:dyDescent="0.15">
      <c r="A16" s="104"/>
      <c r="B16" s="104"/>
    </row>
    <row r="17" spans="1:26" ht="20.100000000000001" customHeight="1" x14ac:dyDescent="0.15">
      <c r="A17" s="104"/>
      <c r="B17" s="104"/>
      <c r="C17" s="114" t="s">
        <v>23</v>
      </c>
      <c r="D17" s="115"/>
      <c r="E17" s="115"/>
      <c r="F17" s="115"/>
      <c r="G17" s="115"/>
      <c r="H17" s="116"/>
    </row>
    <row r="18" spans="1:26" ht="15" customHeight="1" x14ac:dyDescent="0.15">
      <c r="A18" s="104"/>
      <c r="B18" s="104"/>
      <c r="C18" s="117"/>
      <c r="D18" s="118"/>
      <c r="E18" s="118"/>
      <c r="F18" s="118"/>
      <c r="G18" s="118"/>
      <c r="H18" s="118"/>
      <c r="I18" s="119"/>
      <c r="J18" s="119"/>
      <c r="K18" s="119"/>
      <c r="L18" s="119"/>
      <c r="M18" s="119"/>
      <c r="N18" s="119"/>
      <c r="O18" s="119"/>
      <c r="P18" s="119"/>
      <c r="Q18" s="119"/>
      <c r="R18" s="119"/>
      <c r="S18" s="119"/>
      <c r="T18" s="119"/>
      <c r="U18" s="119"/>
      <c r="V18" s="119"/>
      <c r="W18" s="119"/>
      <c r="X18" s="119"/>
      <c r="Y18" s="119"/>
      <c r="Z18" s="120"/>
    </row>
    <row r="19" spans="1:26" ht="15.75" hidden="1" customHeight="1" x14ac:dyDescent="0.15">
      <c r="A19" s="104"/>
      <c r="B19" s="104"/>
      <c r="C19" s="117"/>
      <c r="D19" s="118"/>
      <c r="E19" s="118"/>
      <c r="F19" s="118"/>
      <c r="G19" s="118"/>
      <c r="H19" s="118"/>
      <c r="I19" s="121"/>
      <c r="J19" s="121"/>
      <c r="K19" s="121"/>
      <c r="L19" s="121"/>
      <c r="M19" s="121"/>
      <c r="N19" s="121"/>
      <c r="O19" s="121"/>
      <c r="P19" s="121"/>
      <c r="Q19" s="121"/>
      <c r="R19" s="121"/>
      <c r="S19" s="121"/>
      <c r="T19" s="121"/>
      <c r="U19" s="121"/>
      <c r="V19" s="121"/>
      <c r="W19" s="121"/>
      <c r="X19" s="121"/>
      <c r="Y19" s="121"/>
      <c r="Z19" s="122"/>
    </row>
    <row r="20" spans="1:26" ht="20.100000000000001" customHeight="1" x14ac:dyDescent="0.15">
      <c r="A20" s="104">
        <f>IF(TRIM($I20)="", 1001, 0)</f>
        <v>1001</v>
      </c>
      <c r="B20" s="104"/>
      <c r="C20" s="123"/>
      <c r="D20" s="124">
        <v>1</v>
      </c>
      <c r="E20" s="101" t="s">
        <v>0</v>
      </c>
      <c r="I20" s="90"/>
      <c r="J20" s="91"/>
      <c r="K20" s="91"/>
      <c r="L20" s="91"/>
      <c r="M20" s="91"/>
      <c r="N20" s="121"/>
      <c r="O20" s="121"/>
      <c r="P20" s="121"/>
      <c r="Q20" s="121"/>
      <c r="R20" s="121"/>
      <c r="S20" s="121"/>
      <c r="T20" s="121"/>
      <c r="U20" s="121"/>
      <c r="V20" s="121"/>
      <c r="W20" s="121"/>
      <c r="X20" s="121"/>
      <c r="Y20" s="121"/>
      <c r="Z20" s="122"/>
    </row>
    <row r="21" spans="1:26" ht="20.100000000000001" customHeight="1" x14ac:dyDescent="0.15">
      <c r="A21" s="104"/>
      <c r="B21" s="104"/>
      <c r="C21" s="123"/>
      <c r="D21" s="124"/>
      <c r="E21" s="121"/>
      <c r="F21" s="121"/>
      <c r="G21" s="121"/>
      <c r="H21" s="121"/>
      <c r="I21" s="125"/>
      <c r="J21" s="126" t="s">
        <v>222</v>
      </c>
      <c r="K21" s="127"/>
      <c r="L21" s="127"/>
      <c r="M21" s="127"/>
      <c r="N21" s="127"/>
      <c r="O21" s="127"/>
      <c r="P21" s="127"/>
      <c r="Q21" s="127"/>
      <c r="R21" s="127"/>
      <c r="S21" s="127"/>
      <c r="T21" s="127"/>
      <c r="U21" s="127"/>
      <c r="V21" s="127"/>
      <c r="W21" s="127"/>
      <c r="X21" s="127"/>
      <c r="Y21" s="127"/>
      <c r="Z21" s="122"/>
    </row>
    <row r="22" spans="1:26" ht="20.100000000000001" customHeight="1" x14ac:dyDescent="0.15">
      <c r="A22" s="104">
        <f>IF(AND(TRIM($I22)&lt;&gt;"", OR(ISERROR(FIND("@"&amp;LEFT($I22,3)&amp;"@", 都道府県3))=FALSE, ISERROR(FIND("@"&amp;LEFT($I22,4)&amp;"@",都道府県4))=FALSE))=FALSE, 1001, 0)</f>
        <v>1001</v>
      </c>
      <c r="B22" s="104"/>
      <c r="C22" s="123"/>
      <c r="D22" s="124">
        <v>2</v>
      </c>
      <c r="E22" s="101" t="s">
        <v>1</v>
      </c>
      <c r="I22" s="89"/>
      <c r="J22" s="89"/>
      <c r="K22" s="89"/>
      <c r="L22" s="89"/>
      <c r="M22" s="89"/>
      <c r="N22" s="89"/>
      <c r="O22" s="89"/>
      <c r="P22" s="89"/>
      <c r="Q22" s="89"/>
      <c r="R22" s="89"/>
      <c r="S22" s="89"/>
      <c r="T22" s="89"/>
      <c r="U22" s="89"/>
      <c r="V22" s="89"/>
      <c r="W22" s="89"/>
      <c r="X22" s="89"/>
      <c r="Y22" s="89"/>
      <c r="Z22" s="122"/>
    </row>
    <row r="23" spans="1:26" ht="20.100000000000001" customHeight="1" x14ac:dyDescent="0.15">
      <c r="A23" s="104"/>
      <c r="B23" s="104"/>
      <c r="C23" s="123"/>
      <c r="D23" s="124"/>
      <c r="E23" s="121"/>
      <c r="F23" s="121"/>
      <c r="G23" s="121"/>
      <c r="H23" s="121"/>
      <c r="I23" s="125"/>
      <c r="J23" s="126" t="s">
        <v>20</v>
      </c>
      <c r="K23" s="127"/>
      <c r="L23" s="127"/>
      <c r="M23" s="127"/>
      <c r="N23" s="127"/>
      <c r="O23" s="127"/>
      <c r="P23" s="127"/>
      <c r="Q23" s="127"/>
      <c r="R23" s="127"/>
      <c r="S23" s="127"/>
      <c r="T23" s="127"/>
      <c r="U23" s="127"/>
      <c r="V23" s="127"/>
      <c r="W23" s="127"/>
      <c r="X23" s="127"/>
      <c r="Y23" s="127"/>
      <c r="Z23" s="122"/>
    </row>
    <row r="24" spans="1:26" ht="20.100000000000001" customHeight="1" x14ac:dyDescent="0.15">
      <c r="A24" s="104">
        <f>IF(TRIM($I24)="", 1001, 0)</f>
        <v>1001</v>
      </c>
      <c r="B24" s="104"/>
      <c r="C24" s="123"/>
      <c r="D24" s="124">
        <v>3</v>
      </c>
      <c r="E24" s="101" t="s">
        <v>2</v>
      </c>
      <c r="I24" s="57"/>
      <c r="J24" s="57"/>
      <c r="K24" s="57"/>
      <c r="L24" s="57"/>
      <c r="M24" s="57"/>
      <c r="N24" s="57"/>
      <c r="O24" s="57"/>
      <c r="P24" s="57"/>
      <c r="Q24" s="57"/>
      <c r="R24" s="57"/>
      <c r="S24" s="57"/>
      <c r="T24" s="57"/>
      <c r="U24" s="57"/>
      <c r="V24" s="57"/>
      <c r="W24" s="57"/>
      <c r="X24" s="57"/>
      <c r="Y24" s="57"/>
      <c r="Z24" s="122"/>
    </row>
    <row r="25" spans="1:26" ht="20.100000000000001" customHeight="1" x14ac:dyDescent="0.15">
      <c r="A25" s="104"/>
      <c r="B25" s="104"/>
      <c r="C25" s="128"/>
      <c r="D25" s="121"/>
      <c r="E25" s="121"/>
      <c r="F25" s="121"/>
      <c r="G25" s="121"/>
      <c r="H25" s="121"/>
      <c r="I25" s="125"/>
      <c r="J25" s="126" t="s">
        <v>220</v>
      </c>
      <c r="K25" s="127"/>
      <c r="L25" s="127"/>
      <c r="M25" s="127"/>
      <c r="N25" s="127"/>
      <c r="O25" s="127"/>
      <c r="P25" s="127"/>
      <c r="Q25" s="127"/>
      <c r="R25" s="127"/>
      <c r="S25" s="127"/>
      <c r="T25" s="127"/>
      <c r="U25" s="127"/>
      <c r="V25" s="127"/>
      <c r="W25" s="127"/>
      <c r="X25" s="127"/>
      <c r="Y25" s="127"/>
      <c r="Z25" s="122"/>
    </row>
    <row r="26" spans="1:26" ht="20.100000000000001" customHeight="1" x14ac:dyDescent="0.15">
      <c r="A26" s="104">
        <f>IF(TRIM($I26)="", 1001, 0)</f>
        <v>1001</v>
      </c>
      <c r="B26" s="104"/>
      <c r="C26" s="123"/>
      <c r="D26" s="124">
        <v>4</v>
      </c>
      <c r="E26" s="101" t="s">
        <v>3</v>
      </c>
      <c r="I26" s="57"/>
      <c r="J26" s="57"/>
      <c r="K26" s="57"/>
      <c r="L26" s="57"/>
      <c r="M26" s="57"/>
      <c r="N26" s="57"/>
      <c r="O26" s="57"/>
      <c r="P26" s="57"/>
      <c r="Q26" s="57"/>
      <c r="R26" s="57"/>
      <c r="S26" s="57"/>
      <c r="T26" s="57"/>
      <c r="U26" s="57"/>
      <c r="V26" s="57"/>
      <c r="W26" s="57"/>
      <c r="X26" s="57"/>
      <c r="Y26" s="57"/>
      <c r="Z26" s="122"/>
    </row>
    <row r="27" spans="1:26" ht="20.100000000000001" customHeight="1" x14ac:dyDescent="0.15">
      <c r="A27" s="104"/>
      <c r="B27" s="104"/>
      <c r="C27" s="128"/>
      <c r="D27" s="121"/>
      <c r="E27" s="121"/>
      <c r="F27" s="121"/>
      <c r="G27" s="121"/>
      <c r="H27" s="121"/>
      <c r="I27" s="125"/>
      <c r="J27" s="126" t="s">
        <v>195</v>
      </c>
      <c r="K27" s="127"/>
      <c r="L27" s="127"/>
      <c r="M27" s="127"/>
      <c r="N27" s="127"/>
      <c r="O27" s="127"/>
      <c r="P27" s="127"/>
      <c r="Q27" s="127"/>
      <c r="R27" s="127"/>
      <c r="S27" s="127"/>
      <c r="T27" s="127"/>
      <c r="U27" s="127"/>
      <c r="V27" s="127"/>
      <c r="W27" s="127"/>
      <c r="X27" s="127"/>
      <c r="Y27" s="127"/>
      <c r="Z27" s="129"/>
    </row>
    <row r="28" spans="1:26" ht="20.100000000000001" customHeight="1" x14ac:dyDescent="0.15">
      <c r="A28" s="104">
        <f>IF(TRIM($I28)="", 1001, 0)</f>
        <v>1001</v>
      </c>
      <c r="B28" s="104"/>
      <c r="C28" s="123"/>
      <c r="D28" s="124">
        <v>5</v>
      </c>
      <c r="E28" s="101" t="s">
        <v>15</v>
      </c>
      <c r="I28" s="57"/>
      <c r="J28" s="57"/>
      <c r="K28" s="57"/>
      <c r="L28" s="57"/>
      <c r="M28" s="57"/>
      <c r="N28" s="57"/>
      <c r="O28" s="57"/>
      <c r="P28" s="57"/>
      <c r="Q28" s="57"/>
      <c r="R28" s="57"/>
      <c r="S28" s="57"/>
      <c r="T28" s="57"/>
      <c r="U28" s="57"/>
      <c r="V28" s="57"/>
      <c r="W28" s="57"/>
      <c r="X28" s="57"/>
      <c r="Y28" s="57"/>
      <c r="Z28" s="122"/>
    </row>
    <row r="29" spans="1:26" ht="20.100000000000001" customHeight="1" x14ac:dyDescent="0.15">
      <c r="A29" s="104"/>
      <c r="B29" s="104"/>
      <c r="C29" s="128"/>
      <c r="D29" s="121"/>
      <c r="E29" s="121"/>
      <c r="F29" s="121"/>
      <c r="G29" s="121"/>
      <c r="H29" s="121"/>
      <c r="I29" s="130"/>
      <c r="J29" s="126" t="s">
        <v>16</v>
      </c>
      <c r="K29" s="127"/>
      <c r="L29" s="127"/>
      <c r="M29" s="127"/>
      <c r="N29" s="127"/>
      <c r="O29" s="127"/>
      <c r="P29" s="127"/>
      <c r="Q29" s="127"/>
      <c r="R29" s="127"/>
      <c r="S29" s="127"/>
      <c r="T29" s="127"/>
      <c r="U29" s="127"/>
      <c r="V29" s="127"/>
      <c r="W29" s="127"/>
      <c r="X29" s="127"/>
      <c r="Y29" s="127"/>
      <c r="Z29" s="129"/>
    </row>
    <row r="30" spans="1:26" ht="20.100000000000001" customHeight="1" x14ac:dyDescent="0.15">
      <c r="A30" s="104">
        <f>IF(TRIM($I30)="", 1001, 0)</f>
        <v>1001</v>
      </c>
      <c r="B30" s="104"/>
      <c r="C30" s="123"/>
      <c r="D30" s="124">
        <v>6</v>
      </c>
      <c r="E30" s="101" t="s">
        <v>4</v>
      </c>
      <c r="I30" s="57"/>
      <c r="J30" s="57"/>
      <c r="K30" s="57"/>
      <c r="L30" s="57"/>
      <c r="M30" s="57"/>
      <c r="N30" s="57"/>
      <c r="O30" s="57"/>
      <c r="P30" s="57"/>
      <c r="Q30" s="57"/>
      <c r="R30" s="57"/>
      <c r="S30" s="57"/>
      <c r="T30" s="57"/>
      <c r="U30" s="57"/>
      <c r="V30" s="57"/>
      <c r="W30" s="57"/>
      <c r="X30" s="57"/>
      <c r="Y30" s="57"/>
      <c r="Z30" s="122"/>
    </row>
    <row r="31" spans="1:26" ht="20.100000000000001" customHeight="1" x14ac:dyDescent="0.15">
      <c r="A31" s="104"/>
      <c r="B31" s="104"/>
      <c r="C31" s="128"/>
      <c r="D31" s="121"/>
      <c r="E31" s="121"/>
      <c r="F31" s="121"/>
      <c r="G31" s="121"/>
      <c r="H31" s="121"/>
      <c r="I31" s="130"/>
      <c r="J31" s="126" t="s">
        <v>10</v>
      </c>
      <c r="K31" s="127"/>
      <c r="L31" s="127"/>
      <c r="M31" s="127"/>
      <c r="N31" s="127"/>
      <c r="O31" s="127"/>
      <c r="P31" s="127"/>
      <c r="Q31" s="127"/>
      <c r="R31" s="127"/>
      <c r="S31" s="127"/>
      <c r="T31" s="127"/>
      <c r="U31" s="127"/>
      <c r="V31" s="127"/>
      <c r="W31" s="127"/>
      <c r="X31" s="127"/>
      <c r="Y31" s="127"/>
      <c r="Z31" s="129"/>
    </row>
    <row r="32" spans="1:26" ht="20.100000000000001" customHeight="1" x14ac:dyDescent="0.15">
      <c r="A32" s="104">
        <f>IF(TRIM($I32)="", 1001, 0)</f>
        <v>1001</v>
      </c>
      <c r="B32" s="104"/>
      <c r="C32" s="123"/>
      <c r="D32" s="124">
        <v>7</v>
      </c>
      <c r="E32" s="101" t="s">
        <v>5</v>
      </c>
      <c r="I32" s="57"/>
      <c r="J32" s="57"/>
      <c r="K32" s="57"/>
      <c r="L32" s="57"/>
      <c r="M32" s="57"/>
      <c r="N32" s="57"/>
      <c r="O32" s="57"/>
      <c r="P32" s="57"/>
      <c r="Q32" s="57"/>
      <c r="R32" s="57"/>
      <c r="S32" s="57"/>
      <c r="T32" s="57"/>
      <c r="U32" s="57"/>
      <c r="V32" s="57"/>
      <c r="W32" s="57"/>
      <c r="X32" s="57"/>
      <c r="Y32" s="57"/>
      <c r="Z32" s="122"/>
    </row>
    <row r="33" spans="1:27" ht="20.100000000000001" customHeight="1" x14ac:dyDescent="0.15">
      <c r="A33" s="104"/>
      <c r="B33" s="104"/>
      <c r="C33" s="128"/>
      <c r="D33" s="121"/>
      <c r="E33" s="121"/>
      <c r="F33" s="121"/>
      <c r="G33" s="121"/>
      <c r="H33" s="121"/>
      <c r="I33" s="130"/>
      <c r="J33" s="126" t="s">
        <v>11</v>
      </c>
      <c r="K33" s="127"/>
      <c r="L33" s="127"/>
      <c r="M33" s="127"/>
      <c r="N33" s="127"/>
      <c r="O33" s="127"/>
      <c r="P33" s="127"/>
      <c r="Q33" s="127"/>
      <c r="R33" s="127"/>
      <c r="S33" s="127"/>
      <c r="T33" s="127"/>
      <c r="U33" s="127"/>
      <c r="V33" s="127"/>
      <c r="W33" s="127"/>
      <c r="X33" s="127"/>
      <c r="Y33" s="127"/>
      <c r="Z33" s="122"/>
    </row>
    <row r="34" spans="1:27" ht="20.100000000000001" customHeight="1" x14ac:dyDescent="0.15">
      <c r="A34" s="104">
        <f>IF(NOT(AND(TRIM($I34)&lt;&gt;"",ISNUMBER(VALUE(SUBSTITUTE($I34,"-",""))))), 1001, 0)</f>
        <v>1001</v>
      </c>
      <c r="B34" s="104"/>
      <c r="C34" s="123"/>
      <c r="D34" s="124">
        <v>8</v>
      </c>
      <c r="E34" s="101" t="s">
        <v>6</v>
      </c>
      <c r="I34" s="57"/>
      <c r="J34" s="57"/>
      <c r="K34" s="57"/>
      <c r="L34" s="57"/>
      <c r="M34" s="57"/>
      <c r="N34" s="121"/>
      <c r="O34" s="121"/>
      <c r="P34" s="121"/>
      <c r="Q34" s="121"/>
      <c r="R34" s="121"/>
      <c r="S34" s="121"/>
      <c r="T34" s="121"/>
      <c r="U34" s="121"/>
      <c r="V34" s="121"/>
      <c r="W34" s="121"/>
      <c r="X34" s="121"/>
      <c r="Y34" s="121"/>
      <c r="Z34" s="122"/>
    </row>
    <row r="35" spans="1:27" ht="20.100000000000001" customHeight="1" x14ac:dyDescent="0.15">
      <c r="A35" s="104"/>
      <c r="B35" s="104"/>
      <c r="C35" s="128"/>
      <c r="D35" s="121"/>
      <c r="E35" s="121"/>
      <c r="F35" s="121"/>
      <c r="G35" s="121"/>
      <c r="H35" s="121"/>
      <c r="I35" s="131"/>
      <c r="J35" s="126" t="s">
        <v>196</v>
      </c>
      <c r="K35" s="127"/>
      <c r="L35" s="127"/>
      <c r="M35" s="127"/>
      <c r="N35" s="127"/>
      <c r="O35" s="127"/>
      <c r="P35" s="127"/>
      <c r="Q35" s="127"/>
      <c r="R35" s="127"/>
      <c r="S35" s="127"/>
      <c r="T35" s="127"/>
      <c r="U35" s="127"/>
      <c r="V35" s="127"/>
      <c r="W35" s="127"/>
      <c r="X35" s="127"/>
      <c r="Y35" s="127"/>
      <c r="Z35" s="122"/>
    </row>
    <row r="36" spans="1:27" ht="20.100000000000001" customHeight="1" x14ac:dyDescent="0.15">
      <c r="A36" s="104">
        <f>IF(AND(TRIM($I36)&lt;&gt;"",NOT(ISNUMBER(VALUE(SUBSTITUTE($I36,"-",""))))), 1001, 0)</f>
        <v>0</v>
      </c>
      <c r="B36" s="104"/>
      <c r="C36" s="123"/>
      <c r="D36" s="124">
        <v>9</v>
      </c>
      <c r="E36" s="101" t="s">
        <v>7</v>
      </c>
      <c r="I36" s="57"/>
      <c r="J36" s="91"/>
      <c r="K36" s="91"/>
      <c r="L36" s="91"/>
      <c r="M36" s="91"/>
      <c r="N36" s="121"/>
      <c r="O36" s="121"/>
      <c r="P36" s="121"/>
      <c r="Q36" s="121"/>
      <c r="R36" s="121"/>
      <c r="S36" s="121"/>
      <c r="T36" s="121"/>
      <c r="U36" s="121"/>
      <c r="V36" s="121"/>
      <c r="W36" s="121"/>
      <c r="X36" s="121"/>
      <c r="Y36" s="121"/>
      <c r="Z36" s="122"/>
    </row>
    <row r="37" spans="1:27" ht="20.100000000000001" customHeight="1" x14ac:dyDescent="0.15">
      <c r="A37" s="104"/>
      <c r="B37" s="104"/>
      <c r="C37" s="128"/>
      <c r="D37" s="121"/>
      <c r="E37" s="121"/>
      <c r="F37" s="121"/>
      <c r="G37" s="121"/>
      <c r="H37" s="121"/>
      <c r="I37" s="130"/>
      <c r="J37" s="126" t="s">
        <v>42</v>
      </c>
      <c r="K37" s="127"/>
      <c r="L37" s="127"/>
      <c r="M37" s="127"/>
      <c r="N37" s="127"/>
      <c r="O37" s="127"/>
      <c r="P37" s="127"/>
      <c r="Q37" s="127"/>
      <c r="R37" s="127"/>
      <c r="S37" s="127"/>
      <c r="T37" s="127"/>
      <c r="U37" s="127"/>
      <c r="V37" s="127"/>
      <c r="W37" s="127"/>
      <c r="X37" s="127"/>
      <c r="Y37" s="127"/>
      <c r="Z37" s="122"/>
    </row>
    <row r="38" spans="1:27" ht="20.100000000000001" customHeight="1" x14ac:dyDescent="0.15">
      <c r="A38" s="104"/>
      <c r="B38" s="104"/>
      <c r="C38" s="123"/>
      <c r="D38" s="124">
        <v>10</v>
      </c>
      <c r="E38" s="101" t="s">
        <v>9</v>
      </c>
      <c r="I38" s="57"/>
      <c r="J38" s="57"/>
      <c r="K38" s="57"/>
      <c r="L38" s="57"/>
      <c r="M38" s="57"/>
      <c r="N38" s="57"/>
      <c r="O38" s="57"/>
      <c r="P38" s="57"/>
      <c r="Q38" s="57"/>
      <c r="R38" s="57"/>
      <c r="S38" s="57"/>
      <c r="T38" s="57"/>
      <c r="U38" s="57"/>
      <c r="V38" s="57"/>
      <c r="W38" s="57"/>
      <c r="X38" s="57"/>
      <c r="Y38" s="57"/>
      <c r="Z38" s="122"/>
    </row>
    <row r="39" spans="1:27" ht="20.100000000000001" customHeight="1" x14ac:dyDescent="0.15">
      <c r="A39" s="104"/>
      <c r="B39" s="104"/>
      <c r="C39" s="128"/>
      <c r="D39" s="121"/>
      <c r="E39" s="121"/>
      <c r="F39" s="121"/>
      <c r="G39" s="121"/>
      <c r="H39" s="121"/>
      <c r="I39" s="130"/>
      <c r="J39" s="126" t="s">
        <v>12</v>
      </c>
      <c r="K39" s="127"/>
      <c r="L39" s="127"/>
      <c r="M39" s="127"/>
      <c r="N39" s="127"/>
      <c r="O39" s="127"/>
      <c r="P39" s="127"/>
      <c r="Q39" s="127"/>
      <c r="R39" s="127"/>
      <c r="S39" s="127"/>
      <c r="T39" s="127"/>
      <c r="U39" s="127"/>
      <c r="V39" s="127"/>
      <c r="W39" s="127"/>
      <c r="X39" s="127"/>
      <c r="Y39" s="127"/>
      <c r="Z39" s="122"/>
    </row>
    <row r="40" spans="1:27" ht="20.100000000000001" customHeight="1" x14ac:dyDescent="0.15">
      <c r="A40" s="104">
        <f>IF(AND($I40&lt;&gt;"一致する", $I40&lt;&gt;"一致しない"), 1001, 0)</f>
        <v>0</v>
      </c>
      <c r="B40" s="104"/>
      <c r="C40" s="123"/>
      <c r="D40" s="124">
        <v>11</v>
      </c>
      <c r="E40" s="101" t="s">
        <v>43</v>
      </c>
      <c r="I40" s="57" t="s">
        <v>44</v>
      </c>
      <c r="J40" s="91"/>
      <c r="K40" s="91"/>
      <c r="L40" s="91"/>
      <c r="M40" s="91"/>
      <c r="N40" s="132"/>
      <c r="O40" s="133"/>
      <c r="P40" s="133"/>
      <c r="Q40" s="133"/>
      <c r="R40" s="133"/>
      <c r="S40" s="133"/>
      <c r="T40" s="133"/>
      <c r="U40" s="133"/>
      <c r="V40" s="133"/>
      <c r="W40" s="133"/>
      <c r="X40" s="133"/>
      <c r="Y40" s="133"/>
      <c r="Z40" s="134"/>
      <c r="AA40" s="121"/>
    </row>
    <row r="41" spans="1:27" ht="20.100000000000001" customHeight="1" x14ac:dyDescent="0.15">
      <c r="A41" s="104"/>
      <c r="B41" s="104"/>
      <c r="C41" s="128"/>
      <c r="D41" s="121"/>
      <c r="E41" s="121"/>
      <c r="F41" s="121"/>
      <c r="G41" s="121"/>
      <c r="H41" s="121"/>
      <c r="I41" s="130"/>
      <c r="J41" s="135" t="s">
        <v>216</v>
      </c>
      <c r="K41" s="136"/>
      <c r="L41" s="136"/>
      <c r="M41" s="136"/>
      <c r="N41" s="136"/>
      <c r="O41" s="136"/>
      <c r="P41" s="136"/>
      <c r="Q41" s="136"/>
      <c r="R41" s="136"/>
      <c r="S41" s="136"/>
      <c r="T41" s="136"/>
      <c r="U41" s="136"/>
      <c r="V41" s="136"/>
      <c r="W41" s="136"/>
      <c r="X41" s="136"/>
      <c r="Y41" s="136"/>
      <c r="Z41" s="129"/>
      <c r="AA41" s="121"/>
    </row>
    <row r="42" spans="1:27" ht="15" customHeight="1" x14ac:dyDescent="0.15">
      <c r="A42" s="104"/>
      <c r="B42" s="104"/>
      <c r="C42" s="137"/>
      <c r="D42" s="138"/>
      <c r="E42" s="138"/>
      <c r="F42" s="138"/>
      <c r="G42" s="138"/>
      <c r="H42" s="138"/>
      <c r="I42" s="139"/>
      <c r="J42" s="139"/>
      <c r="K42" s="139"/>
      <c r="L42" s="139"/>
      <c r="M42" s="139"/>
      <c r="N42" s="139"/>
      <c r="O42" s="139"/>
      <c r="P42" s="139"/>
      <c r="Q42" s="139"/>
      <c r="R42" s="139"/>
      <c r="S42" s="139"/>
      <c r="T42" s="139"/>
      <c r="U42" s="139"/>
      <c r="V42" s="139"/>
      <c r="W42" s="139"/>
      <c r="X42" s="139"/>
      <c r="Y42" s="139"/>
      <c r="Z42" s="140"/>
    </row>
    <row r="43" spans="1:27" ht="15" customHeight="1" x14ac:dyDescent="0.15">
      <c r="A43" s="104"/>
      <c r="B43" s="104"/>
      <c r="C43" s="121"/>
      <c r="D43" s="121"/>
      <c r="E43" s="121"/>
      <c r="F43" s="121"/>
      <c r="G43" s="121"/>
      <c r="H43" s="121"/>
      <c r="I43" s="136"/>
      <c r="J43" s="136"/>
      <c r="K43" s="136"/>
      <c r="L43" s="136"/>
      <c r="M43" s="136"/>
      <c r="N43" s="136"/>
      <c r="O43" s="136"/>
      <c r="P43" s="136"/>
      <c r="Q43" s="136"/>
      <c r="R43" s="136"/>
      <c r="S43" s="136"/>
      <c r="T43" s="136"/>
      <c r="U43" s="136"/>
      <c r="V43" s="136"/>
      <c r="W43" s="136"/>
      <c r="X43" s="136"/>
      <c r="Y43" s="136"/>
      <c r="Z43" s="121"/>
    </row>
    <row r="44" spans="1:27" ht="15.75" hidden="1" customHeight="1" x14ac:dyDescent="0.15">
      <c r="A44" s="104"/>
      <c r="B44" s="104"/>
      <c r="C44" s="121"/>
      <c r="D44" s="121"/>
      <c r="E44" s="121"/>
      <c r="F44" s="121"/>
      <c r="G44" s="121"/>
      <c r="H44" s="121"/>
      <c r="I44" s="136"/>
      <c r="J44" s="121"/>
      <c r="K44" s="121"/>
      <c r="L44" s="121"/>
      <c r="M44" s="121"/>
      <c r="N44" s="121"/>
      <c r="O44" s="121"/>
      <c r="P44" s="121"/>
      <c r="Q44" s="121"/>
      <c r="R44" s="121"/>
      <c r="S44" s="121"/>
      <c r="T44" s="121"/>
      <c r="U44" s="121"/>
      <c r="V44" s="121"/>
      <c r="W44" s="121"/>
      <c r="X44" s="121"/>
      <c r="Y44" s="121"/>
      <c r="Z44" s="121"/>
    </row>
    <row r="45" spans="1:27" ht="15.75" hidden="1" customHeight="1" x14ac:dyDescent="0.15">
      <c r="A45" s="104"/>
      <c r="B45" s="104"/>
    </row>
    <row r="46" spans="1:27" ht="15.75" hidden="1" customHeight="1" x14ac:dyDescent="0.15">
      <c r="A46" s="104"/>
      <c r="B46" s="104"/>
    </row>
    <row r="47" spans="1:27" ht="15.75" hidden="1" customHeight="1" x14ac:dyDescent="0.15">
      <c r="A47" s="104"/>
      <c r="B47" s="104"/>
    </row>
    <row r="48" spans="1:27" ht="15.75" hidden="1" customHeight="1" x14ac:dyDescent="0.15">
      <c r="A48" s="104"/>
      <c r="B48" s="104"/>
    </row>
    <row r="49" spans="1:27" ht="15.75" hidden="1" customHeight="1" x14ac:dyDescent="0.15">
      <c r="A49" s="104"/>
      <c r="B49" s="104"/>
    </row>
    <row r="50" spans="1:27" ht="15.75" hidden="1" customHeight="1" x14ac:dyDescent="0.15">
      <c r="A50" s="104"/>
      <c r="B50" s="104"/>
    </row>
    <row r="51" spans="1:27" ht="15.75" hidden="1" customHeight="1" x14ac:dyDescent="0.15">
      <c r="A51" s="104"/>
      <c r="B51" s="104"/>
    </row>
    <row r="52" spans="1:27" ht="15.75" hidden="1" customHeight="1" x14ac:dyDescent="0.15">
      <c r="A52" s="104"/>
      <c r="B52" s="104"/>
    </row>
    <row r="53" spans="1:27" ht="15.75" hidden="1" customHeight="1" x14ac:dyDescent="0.15">
      <c r="A53" s="104"/>
      <c r="B53" s="104"/>
    </row>
    <row r="54" spans="1:27" ht="15.75" hidden="1" customHeight="1" x14ac:dyDescent="0.15">
      <c r="A54" s="104"/>
      <c r="B54" s="104"/>
    </row>
    <row r="55" spans="1:27" ht="15.75" hidden="1" customHeight="1" x14ac:dyDescent="0.15">
      <c r="A55" s="104"/>
      <c r="B55" s="104"/>
    </row>
    <row r="56" spans="1:27" ht="15.75" hidden="1" customHeight="1" x14ac:dyDescent="0.15">
      <c r="A56" s="104"/>
      <c r="B56" s="104"/>
    </row>
    <row r="57" spans="1:27" ht="15.75" hidden="1" customHeight="1" x14ac:dyDescent="0.15">
      <c r="A57" s="104"/>
      <c r="B57" s="104"/>
    </row>
    <row r="58" spans="1:27" ht="15.75" hidden="1" customHeight="1" x14ac:dyDescent="0.15">
      <c r="A58" s="104"/>
      <c r="B58" s="104"/>
    </row>
    <row r="59" spans="1:27" ht="15" customHeight="1" x14ac:dyDescent="0.15">
      <c r="A59" s="104"/>
      <c r="B59" s="104"/>
    </row>
    <row r="60" spans="1:27" ht="20.100000000000001" customHeight="1" x14ac:dyDescent="0.15">
      <c r="A60" s="104"/>
      <c r="B60" s="104"/>
      <c r="C60" s="141" t="s">
        <v>24</v>
      </c>
      <c r="D60" s="142"/>
      <c r="E60" s="142"/>
      <c r="F60" s="142"/>
      <c r="G60" s="142"/>
      <c r="H60" s="143"/>
    </row>
    <row r="61" spans="1:27" ht="15" customHeight="1" x14ac:dyDescent="0.15">
      <c r="A61" s="104"/>
      <c r="B61" s="104"/>
      <c r="C61" s="117"/>
      <c r="D61" s="118"/>
      <c r="E61" s="118"/>
      <c r="F61" s="118"/>
      <c r="G61" s="118"/>
      <c r="H61" s="118"/>
      <c r="I61" s="119"/>
      <c r="J61" s="119"/>
      <c r="K61" s="119"/>
      <c r="L61" s="119"/>
      <c r="M61" s="119"/>
      <c r="N61" s="119"/>
      <c r="O61" s="119"/>
      <c r="P61" s="119"/>
      <c r="Q61" s="119"/>
      <c r="R61" s="119"/>
      <c r="S61" s="119"/>
      <c r="T61" s="119"/>
      <c r="U61" s="119"/>
      <c r="V61" s="119"/>
      <c r="W61" s="119"/>
      <c r="X61" s="119"/>
      <c r="Y61" s="119"/>
      <c r="Z61" s="120"/>
    </row>
    <row r="62" spans="1:27" ht="20.100000000000001" customHeight="1" x14ac:dyDescent="0.15">
      <c r="A62" s="104"/>
      <c r="B62" s="104"/>
      <c r="C62" s="117"/>
      <c r="D62" s="144" t="s">
        <v>32</v>
      </c>
      <c r="E62" s="144"/>
      <c r="F62" s="144"/>
      <c r="G62" s="144"/>
      <c r="H62" s="144"/>
      <c r="I62" s="144"/>
      <c r="J62" s="144"/>
      <c r="K62" s="144"/>
      <c r="L62" s="144"/>
      <c r="M62" s="144"/>
      <c r="N62" s="144"/>
      <c r="O62" s="144"/>
      <c r="P62" s="144"/>
      <c r="Q62" s="144"/>
      <c r="R62" s="144"/>
      <c r="S62" s="144"/>
      <c r="T62" s="144"/>
      <c r="U62" s="144"/>
      <c r="V62" s="144"/>
      <c r="W62" s="144"/>
      <c r="X62" s="144"/>
      <c r="Y62" s="144"/>
      <c r="Z62" s="122"/>
    </row>
    <row r="63" spans="1:27" ht="20.100000000000001" customHeight="1" x14ac:dyDescent="0.15">
      <c r="A63" s="104">
        <f>IF(AND($I63&lt;&gt;"しない", $I63&lt;&gt;"する"), 1001, 0)</f>
        <v>1001</v>
      </c>
      <c r="B63" s="104"/>
      <c r="C63" s="117"/>
      <c r="D63" s="124">
        <v>1</v>
      </c>
      <c r="E63" s="121" t="s">
        <v>33</v>
      </c>
      <c r="F63" s="121"/>
      <c r="G63" s="121"/>
      <c r="H63" s="121"/>
      <c r="I63" s="57"/>
      <c r="J63" s="92"/>
      <c r="K63" s="92"/>
      <c r="L63" s="92"/>
      <c r="M63" s="92"/>
      <c r="N63" s="121"/>
      <c r="O63" s="121"/>
      <c r="P63" s="121"/>
      <c r="Q63" s="121"/>
      <c r="R63" s="121"/>
      <c r="S63" s="145"/>
      <c r="T63" s="145"/>
      <c r="U63" s="145"/>
      <c r="V63" s="145"/>
      <c r="W63" s="145"/>
      <c r="X63" s="145"/>
      <c r="Y63" s="145"/>
      <c r="Z63" s="146"/>
      <c r="AA63" s="121"/>
    </row>
    <row r="64" spans="1:27" ht="20.100000000000001" customHeight="1" x14ac:dyDescent="0.15">
      <c r="A64" s="104"/>
      <c r="B64" s="104"/>
      <c r="C64" s="117"/>
      <c r="D64" s="121"/>
      <c r="E64" s="121"/>
      <c r="F64" s="121"/>
      <c r="G64" s="121"/>
      <c r="H64" s="121"/>
      <c r="I64" s="130"/>
      <c r="J64" s="126" t="s">
        <v>34</v>
      </c>
      <c r="K64" s="136"/>
      <c r="L64" s="136"/>
      <c r="M64" s="136"/>
      <c r="N64" s="136"/>
      <c r="O64" s="136"/>
      <c r="P64" s="136"/>
      <c r="Q64" s="136"/>
      <c r="R64" s="136"/>
      <c r="S64" s="136"/>
      <c r="T64" s="136"/>
      <c r="U64" s="136"/>
      <c r="V64" s="136"/>
      <c r="W64" s="136"/>
      <c r="X64" s="136"/>
      <c r="Y64" s="136"/>
      <c r="Z64" s="129"/>
      <c r="AA64" s="121"/>
    </row>
    <row r="65" spans="1:27" ht="20.100000000000001" hidden="1" customHeight="1" x14ac:dyDescent="0.15">
      <c r="A65" s="104"/>
      <c r="B65" s="104"/>
      <c r="C65" s="128"/>
      <c r="D65" s="121"/>
      <c r="E65" s="121"/>
      <c r="F65" s="121"/>
      <c r="G65" s="121"/>
      <c r="H65" s="121"/>
      <c r="I65" s="147"/>
      <c r="J65" s="136"/>
      <c r="K65" s="136"/>
      <c r="L65" s="136"/>
      <c r="M65" s="136"/>
      <c r="N65" s="136"/>
      <c r="O65" s="136"/>
      <c r="P65" s="136"/>
      <c r="Q65" s="136"/>
      <c r="R65" s="136"/>
      <c r="S65" s="136"/>
      <c r="T65" s="136"/>
      <c r="U65" s="136"/>
      <c r="V65" s="136"/>
      <c r="W65" s="136"/>
      <c r="X65" s="136"/>
      <c r="Y65" s="136"/>
      <c r="Z65" s="129"/>
      <c r="AA65" s="121"/>
    </row>
    <row r="66" spans="1:27" ht="20.100000000000001" hidden="1" customHeight="1" x14ac:dyDescent="0.15">
      <c r="A66" s="104"/>
      <c r="B66" s="104"/>
      <c r="C66" s="128"/>
      <c r="D66" s="121"/>
      <c r="E66" s="121"/>
      <c r="F66" s="121"/>
      <c r="G66" s="121"/>
      <c r="H66" s="121"/>
      <c r="I66" s="147"/>
      <c r="J66" s="136"/>
      <c r="K66" s="136"/>
      <c r="L66" s="136"/>
      <c r="M66" s="136"/>
      <c r="N66" s="136"/>
      <c r="O66" s="136"/>
      <c r="P66" s="136"/>
      <c r="Q66" s="136"/>
      <c r="R66" s="136"/>
      <c r="S66" s="136"/>
      <c r="T66" s="136"/>
      <c r="U66" s="136"/>
      <c r="V66" s="136"/>
      <c r="W66" s="136"/>
      <c r="X66" s="136"/>
      <c r="Y66" s="136"/>
      <c r="Z66" s="129"/>
      <c r="AA66" s="121"/>
    </row>
    <row r="67" spans="1:27" ht="20.100000000000001" hidden="1" customHeight="1" x14ac:dyDescent="0.15">
      <c r="A67" s="104"/>
      <c r="B67" s="104"/>
      <c r="C67" s="128"/>
      <c r="D67" s="121"/>
      <c r="E67" s="121"/>
      <c r="F67" s="121"/>
      <c r="G67" s="121"/>
      <c r="H67" s="121"/>
      <c r="I67" s="147"/>
      <c r="J67" s="136"/>
      <c r="K67" s="136"/>
      <c r="L67" s="136"/>
      <c r="M67" s="136"/>
      <c r="N67" s="136"/>
      <c r="O67" s="136"/>
      <c r="P67" s="136"/>
      <c r="Q67" s="136"/>
      <c r="R67" s="136"/>
      <c r="S67" s="136"/>
      <c r="T67" s="136"/>
      <c r="U67" s="136"/>
      <c r="V67" s="136"/>
      <c r="W67" s="136"/>
      <c r="X67" s="136"/>
      <c r="Y67" s="136"/>
      <c r="Z67" s="129"/>
      <c r="AA67" s="121"/>
    </row>
    <row r="68" spans="1:27" ht="20.100000000000001" hidden="1" customHeight="1" x14ac:dyDescent="0.15">
      <c r="A68" s="104"/>
      <c r="B68" s="104"/>
      <c r="C68" s="128"/>
      <c r="D68" s="121"/>
      <c r="E68" s="121"/>
      <c r="F68" s="121"/>
      <c r="G68" s="121"/>
      <c r="H68" s="121"/>
      <c r="I68" s="147"/>
      <c r="J68" s="136"/>
      <c r="K68" s="136"/>
      <c r="L68" s="136"/>
      <c r="M68" s="136"/>
      <c r="N68" s="136"/>
      <c r="O68" s="136"/>
      <c r="P68" s="136"/>
      <c r="Q68" s="136"/>
      <c r="R68" s="136"/>
      <c r="S68" s="136"/>
      <c r="T68" s="136"/>
      <c r="U68" s="136"/>
      <c r="V68" s="136"/>
      <c r="W68" s="136"/>
      <c r="X68" s="136"/>
      <c r="Y68" s="136"/>
      <c r="Z68" s="129"/>
      <c r="AA68" s="121"/>
    </row>
    <row r="69" spans="1:27" ht="20.100000000000001" customHeight="1" x14ac:dyDescent="0.15">
      <c r="A69" s="104">
        <f>IF(OR(AND($I63="する",TRIM($I69)=""),AND($I63="しない",NOT(ISBLANK($I69)))), 1001, 0)</f>
        <v>0</v>
      </c>
      <c r="B69" s="104"/>
      <c r="C69" s="123"/>
      <c r="D69" s="124">
        <f>D63+1</f>
        <v>2</v>
      </c>
      <c r="E69" s="101" t="s">
        <v>0</v>
      </c>
      <c r="I69" s="90"/>
      <c r="J69" s="91"/>
      <c r="K69" s="91"/>
      <c r="L69" s="91"/>
      <c r="M69" s="91"/>
      <c r="N69" s="121"/>
      <c r="O69" s="121"/>
      <c r="P69" s="121"/>
      <c r="Q69" s="121"/>
      <c r="R69" s="121"/>
      <c r="S69" s="121"/>
      <c r="T69" s="121"/>
      <c r="U69" s="121"/>
      <c r="V69" s="121"/>
      <c r="W69" s="121"/>
      <c r="X69" s="121"/>
      <c r="Z69" s="110"/>
    </row>
    <row r="70" spans="1:27" ht="20.100000000000001" customHeight="1" x14ac:dyDescent="0.15">
      <c r="A70" s="104"/>
      <c r="B70" s="104"/>
      <c r="C70" s="123"/>
      <c r="D70" s="124"/>
      <c r="E70" s="121"/>
      <c r="F70" s="121"/>
      <c r="G70" s="121"/>
      <c r="H70" s="121"/>
      <c r="I70" s="125"/>
      <c r="J70" s="126" t="s">
        <v>222</v>
      </c>
      <c r="K70" s="127"/>
      <c r="L70" s="127"/>
      <c r="M70" s="127"/>
      <c r="N70" s="127"/>
      <c r="O70" s="127"/>
      <c r="P70" s="127"/>
      <c r="Q70" s="127"/>
      <c r="R70" s="127"/>
      <c r="S70" s="127"/>
      <c r="T70" s="121"/>
      <c r="U70" s="121"/>
      <c r="V70" s="121"/>
      <c r="W70" s="121"/>
      <c r="X70" s="121"/>
      <c r="Z70" s="110"/>
    </row>
    <row r="71" spans="1:27" ht="20.100000000000001" customHeight="1" x14ac:dyDescent="0.15">
      <c r="A71" s="104">
        <f>IF(OR(AND($I63="する",AND($I71&lt;&gt;"", OR(ISERROR(FIND("@"&amp;LEFT($I71,3)&amp;"@", 都道府県3))=FALSE, ISERROR(FIND("@"&amp;LEFT($I71,4)&amp;"@",都道府県4))=FALSE))=FALSE),AND($I63="しない",NOT(ISBLANK($I71)))), 1001, 0)</f>
        <v>0</v>
      </c>
      <c r="B71" s="104"/>
      <c r="C71" s="123"/>
      <c r="D71" s="124">
        <f>D69+1</f>
        <v>3</v>
      </c>
      <c r="E71" s="101" t="s">
        <v>1</v>
      </c>
      <c r="I71" s="89"/>
      <c r="J71" s="89"/>
      <c r="K71" s="89"/>
      <c r="L71" s="89"/>
      <c r="M71" s="89"/>
      <c r="N71" s="89"/>
      <c r="O71" s="89"/>
      <c r="P71" s="89"/>
      <c r="Q71" s="89"/>
      <c r="R71" s="89"/>
      <c r="S71" s="89"/>
      <c r="T71" s="89"/>
      <c r="U71" s="89"/>
      <c r="V71" s="89"/>
      <c r="W71" s="89"/>
      <c r="X71" s="89"/>
      <c r="Y71" s="89"/>
      <c r="Z71" s="110"/>
    </row>
    <row r="72" spans="1:27" ht="20.100000000000001" customHeight="1" x14ac:dyDescent="0.15">
      <c r="A72" s="104"/>
      <c r="B72" s="104"/>
      <c r="C72" s="123"/>
      <c r="D72" s="124"/>
      <c r="E72" s="121"/>
      <c r="F72" s="121"/>
      <c r="G72" s="121"/>
      <c r="H72" s="121"/>
      <c r="I72" s="125"/>
      <c r="J72" s="126" t="s">
        <v>20</v>
      </c>
      <c r="K72" s="127"/>
      <c r="L72" s="127"/>
      <c r="M72" s="127"/>
      <c r="N72" s="127"/>
      <c r="O72" s="127"/>
      <c r="P72" s="127"/>
      <c r="Q72" s="127"/>
      <c r="R72" s="127"/>
      <c r="S72" s="127"/>
      <c r="T72" s="121"/>
      <c r="U72" s="121"/>
      <c r="V72" s="121"/>
      <c r="W72" s="121"/>
      <c r="X72" s="121"/>
      <c r="Z72" s="110"/>
    </row>
    <row r="73" spans="1:27" ht="20.100000000000001" customHeight="1" x14ac:dyDescent="0.15">
      <c r="A73" s="104">
        <f>IF(OR(AND($I63="する",TRIM($I73)=""),AND($I63="しない",NOT(ISBLANK($I73)))), 1001, 0)</f>
        <v>0</v>
      </c>
      <c r="B73" s="104"/>
      <c r="C73" s="123"/>
      <c r="D73" s="124">
        <f>D71+1</f>
        <v>4</v>
      </c>
      <c r="E73" s="101" t="s">
        <v>2</v>
      </c>
      <c r="I73" s="57"/>
      <c r="J73" s="57"/>
      <c r="K73" s="57"/>
      <c r="L73" s="57"/>
      <c r="M73" s="57"/>
      <c r="N73" s="57"/>
      <c r="O73" s="57"/>
      <c r="P73" s="57"/>
      <c r="Q73" s="57"/>
      <c r="R73" s="57"/>
      <c r="S73" s="57"/>
      <c r="T73" s="57"/>
      <c r="U73" s="57"/>
      <c r="V73" s="57"/>
      <c r="W73" s="57"/>
      <c r="X73" s="57"/>
      <c r="Y73" s="57"/>
      <c r="Z73" s="110"/>
    </row>
    <row r="74" spans="1:27" ht="30" customHeight="1" x14ac:dyDescent="0.15">
      <c r="A74" s="104"/>
      <c r="B74" s="104"/>
      <c r="C74" s="128"/>
      <c r="D74" s="121"/>
      <c r="E74" s="121"/>
      <c r="F74" s="121"/>
      <c r="G74" s="121"/>
      <c r="H74" s="121"/>
      <c r="I74" s="130"/>
      <c r="J74" s="148" t="s">
        <v>198</v>
      </c>
      <c r="K74" s="149"/>
      <c r="L74" s="149"/>
      <c r="M74" s="149"/>
      <c r="N74" s="149"/>
      <c r="O74" s="149"/>
      <c r="P74" s="149"/>
      <c r="Q74" s="149"/>
      <c r="R74" s="149"/>
      <c r="S74" s="149"/>
      <c r="T74" s="149"/>
      <c r="U74" s="149"/>
      <c r="V74" s="149"/>
      <c r="W74" s="149"/>
      <c r="X74" s="149"/>
      <c r="Y74" s="149"/>
      <c r="Z74" s="110"/>
    </row>
    <row r="75" spans="1:27" ht="20.100000000000001" customHeight="1" x14ac:dyDescent="0.15">
      <c r="A75" s="104">
        <f>IF(OR(AND($I63="する",TRIM($I75)=""),AND($I63="しない",NOT(ISBLANK($I75)))), 1001, 0)</f>
        <v>0</v>
      </c>
      <c r="B75" s="104"/>
      <c r="C75" s="123"/>
      <c r="D75" s="124">
        <f>D73+1</f>
        <v>5</v>
      </c>
      <c r="E75" s="101" t="s">
        <v>3</v>
      </c>
      <c r="I75" s="57"/>
      <c r="J75" s="57"/>
      <c r="K75" s="57"/>
      <c r="L75" s="57"/>
      <c r="M75" s="57"/>
      <c r="N75" s="57"/>
      <c r="O75" s="57"/>
      <c r="P75" s="57"/>
      <c r="Q75" s="57"/>
      <c r="R75" s="57"/>
      <c r="S75" s="57"/>
      <c r="T75" s="57"/>
      <c r="U75" s="57"/>
      <c r="V75" s="57"/>
      <c r="W75" s="57"/>
      <c r="X75" s="57"/>
      <c r="Y75" s="57"/>
      <c r="Z75" s="110"/>
    </row>
    <row r="76" spans="1:27" ht="30" customHeight="1" x14ac:dyDescent="0.15">
      <c r="A76" s="104"/>
      <c r="B76" s="104"/>
      <c r="C76" s="128"/>
      <c r="D76" s="121"/>
      <c r="E76" s="121"/>
      <c r="F76" s="121"/>
      <c r="G76" s="121"/>
      <c r="H76" s="121"/>
      <c r="I76" s="150"/>
      <c r="J76" s="151" t="s">
        <v>199</v>
      </c>
      <c r="K76" s="152"/>
      <c r="L76" s="152"/>
      <c r="M76" s="152"/>
      <c r="N76" s="152"/>
      <c r="O76" s="152"/>
      <c r="P76" s="152"/>
      <c r="Q76" s="152"/>
      <c r="R76" s="152"/>
      <c r="S76" s="152"/>
      <c r="T76" s="152"/>
      <c r="U76" s="152"/>
      <c r="V76" s="152"/>
      <c r="W76" s="152"/>
      <c r="X76" s="152"/>
      <c r="Y76" s="152"/>
      <c r="Z76" s="110"/>
    </row>
    <row r="77" spans="1:27" ht="20.100000000000001" customHeight="1" x14ac:dyDescent="0.15">
      <c r="A77" s="104">
        <f>IF(OR(AND($I63="する",TRIM($I77)=""),AND($I63="しない",NOT(ISBLANK($I77)))), 1001, 0)</f>
        <v>0</v>
      </c>
      <c r="B77" s="104"/>
      <c r="C77" s="123"/>
      <c r="D77" s="124">
        <f>D75+1</f>
        <v>6</v>
      </c>
      <c r="E77" s="101" t="s">
        <v>35</v>
      </c>
      <c r="I77" s="57"/>
      <c r="J77" s="57"/>
      <c r="K77" s="57"/>
      <c r="L77" s="57"/>
      <c r="M77" s="57"/>
      <c r="N77" s="57"/>
      <c r="O77" s="57"/>
      <c r="P77" s="57"/>
      <c r="Q77" s="57"/>
      <c r="R77" s="57"/>
      <c r="S77" s="57"/>
      <c r="T77" s="57"/>
      <c r="U77" s="57"/>
      <c r="V77" s="57"/>
      <c r="W77" s="57"/>
      <c r="X77" s="57"/>
      <c r="Y77" s="57"/>
      <c r="Z77" s="110"/>
    </row>
    <row r="78" spans="1:27" ht="20.100000000000001" customHeight="1" x14ac:dyDescent="0.15">
      <c r="A78" s="104"/>
      <c r="B78" s="104"/>
      <c r="C78" s="128"/>
      <c r="D78" s="121"/>
      <c r="E78" s="121"/>
      <c r="F78" s="121"/>
      <c r="G78" s="121"/>
      <c r="H78" s="121"/>
      <c r="I78" s="130"/>
      <c r="J78" s="126" t="s">
        <v>197</v>
      </c>
      <c r="K78" s="127"/>
      <c r="L78" s="127"/>
      <c r="M78" s="127"/>
      <c r="N78" s="127"/>
      <c r="O78" s="127"/>
      <c r="P78" s="127"/>
      <c r="Q78" s="127"/>
      <c r="R78" s="127"/>
      <c r="S78" s="127"/>
      <c r="T78" s="121"/>
      <c r="U78" s="121"/>
      <c r="V78" s="121"/>
      <c r="W78" s="121"/>
      <c r="X78" s="121"/>
      <c r="Z78" s="110"/>
    </row>
    <row r="79" spans="1:27" ht="20.100000000000001" customHeight="1" x14ac:dyDescent="0.15">
      <c r="A79" s="104">
        <f>IF(OR(AND($I63="する",TRIM($I79)=""),AND($I63="しない",NOT(ISBLANK($I79)))), 1001, 0)</f>
        <v>0</v>
      </c>
      <c r="B79" s="104"/>
      <c r="C79" s="123"/>
      <c r="D79" s="124">
        <f>D77+1</f>
        <v>7</v>
      </c>
      <c r="E79" s="101" t="s">
        <v>36</v>
      </c>
      <c r="I79" s="57"/>
      <c r="J79" s="57"/>
      <c r="K79" s="57"/>
      <c r="L79" s="57"/>
      <c r="M79" s="57"/>
      <c r="N79" s="57"/>
      <c r="O79" s="57"/>
      <c r="P79" s="57"/>
      <c r="Q79" s="57"/>
      <c r="R79" s="57"/>
      <c r="S79" s="57"/>
      <c r="T79" s="57"/>
      <c r="U79" s="57"/>
      <c r="V79" s="57"/>
      <c r="W79" s="57"/>
      <c r="X79" s="57"/>
      <c r="Y79" s="57"/>
      <c r="Z79" s="110"/>
    </row>
    <row r="80" spans="1:27" ht="20.100000000000001" customHeight="1" x14ac:dyDescent="0.15">
      <c r="A80" s="104"/>
      <c r="B80" s="104"/>
      <c r="C80" s="128"/>
      <c r="D80" s="121"/>
      <c r="E80" s="121"/>
      <c r="F80" s="121"/>
      <c r="G80" s="121"/>
      <c r="H80" s="121"/>
      <c r="I80" s="130"/>
      <c r="J80" s="126" t="s">
        <v>37</v>
      </c>
      <c r="K80" s="127"/>
      <c r="L80" s="127"/>
      <c r="M80" s="127"/>
      <c r="N80" s="127"/>
      <c r="O80" s="127"/>
      <c r="P80" s="127"/>
      <c r="Q80" s="127"/>
      <c r="R80" s="127"/>
      <c r="S80" s="127"/>
      <c r="T80" s="121"/>
      <c r="U80" s="121"/>
      <c r="V80" s="121"/>
      <c r="W80" s="121"/>
      <c r="X80" s="121"/>
      <c r="Z80" s="110"/>
    </row>
    <row r="81" spans="1:27" ht="20.100000000000001" customHeight="1" x14ac:dyDescent="0.15">
      <c r="A81" s="104">
        <f>IF(OR(AND($I63="する",TRIM($I81)=""),AND($I63="しない",NOT(ISBLANK($I81)))), 1001, 0)</f>
        <v>0</v>
      </c>
      <c r="B81" s="104"/>
      <c r="C81" s="123"/>
      <c r="D81" s="124">
        <f>D79+1</f>
        <v>8</v>
      </c>
      <c r="E81" s="101" t="s">
        <v>38</v>
      </c>
      <c r="I81" s="57"/>
      <c r="J81" s="57"/>
      <c r="K81" s="57"/>
      <c r="L81" s="57"/>
      <c r="M81" s="57"/>
      <c r="N81" s="57"/>
      <c r="O81" s="57"/>
      <c r="P81" s="57"/>
      <c r="Q81" s="57"/>
      <c r="R81" s="57"/>
      <c r="S81" s="57"/>
      <c r="T81" s="57"/>
      <c r="U81" s="57"/>
      <c r="V81" s="57"/>
      <c r="W81" s="57"/>
      <c r="X81" s="57"/>
      <c r="Y81" s="57"/>
      <c r="Z81" s="110"/>
    </row>
    <row r="82" spans="1:27" ht="20.100000000000001" customHeight="1" x14ac:dyDescent="0.15">
      <c r="A82" s="104"/>
      <c r="B82" s="104"/>
      <c r="C82" s="128"/>
      <c r="D82" s="121"/>
      <c r="E82" s="121"/>
      <c r="F82" s="121"/>
      <c r="G82" s="121"/>
      <c r="H82" s="121"/>
      <c r="I82" s="130"/>
      <c r="J82" s="126" t="s">
        <v>39</v>
      </c>
      <c r="K82" s="127"/>
      <c r="L82" s="127"/>
      <c r="M82" s="127"/>
      <c r="N82" s="127"/>
      <c r="O82" s="127"/>
      <c r="P82" s="127"/>
      <c r="Q82" s="127"/>
      <c r="R82" s="127"/>
      <c r="S82" s="127"/>
      <c r="T82" s="121"/>
      <c r="U82" s="121"/>
      <c r="V82" s="121"/>
      <c r="W82" s="121"/>
      <c r="X82" s="121"/>
      <c r="Z82" s="110"/>
    </row>
    <row r="83" spans="1:27" ht="20.100000000000001" customHeight="1" x14ac:dyDescent="0.15">
      <c r="A83" s="104">
        <f>IF(OR(AND($I63="する",NOT(AND(TRIM($I83)&lt;&gt;"",ISNUMBER(VALUE(SUBSTITUTE($I83,"-","")))))), AND($I63="しない",NOT(ISBLANK($I83)))), 1001, 0)</f>
        <v>0</v>
      </c>
      <c r="B83" s="104"/>
      <c r="C83" s="123"/>
      <c r="D83" s="124">
        <f>D81+1</f>
        <v>9</v>
      </c>
      <c r="E83" s="101" t="s">
        <v>6</v>
      </c>
      <c r="I83" s="57"/>
      <c r="J83" s="57"/>
      <c r="K83" s="57"/>
      <c r="L83" s="57"/>
      <c r="M83" s="57"/>
      <c r="N83" s="121"/>
      <c r="O83" s="121"/>
      <c r="P83" s="121"/>
      <c r="Q83" s="121"/>
      <c r="R83" s="121"/>
      <c r="S83" s="121"/>
      <c r="T83" s="121"/>
      <c r="U83" s="121"/>
      <c r="V83" s="121"/>
      <c r="W83" s="121"/>
      <c r="X83" s="121"/>
      <c r="Z83" s="110"/>
    </row>
    <row r="84" spans="1:27" ht="20.100000000000001" customHeight="1" x14ac:dyDescent="0.15">
      <c r="A84" s="104"/>
      <c r="B84" s="104"/>
      <c r="C84" s="128"/>
      <c r="D84" s="121"/>
      <c r="E84" s="121"/>
      <c r="F84" s="121"/>
      <c r="G84" s="121"/>
      <c r="H84" s="121"/>
      <c r="I84" s="125"/>
      <c r="J84" s="126" t="s">
        <v>196</v>
      </c>
      <c r="K84" s="127"/>
      <c r="L84" s="127"/>
      <c r="M84" s="127"/>
      <c r="N84" s="127"/>
      <c r="O84" s="127"/>
      <c r="P84" s="127"/>
      <c r="Q84" s="127"/>
      <c r="R84" s="127"/>
      <c r="S84" s="127"/>
      <c r="T84" s="121"/>
      <c r="U84" s="121"/>
      <c r="V84" s="121"/>
      <c r="W84" s="121"/>
      <c r="X84" s="121"/>
      <c r="Z84" s="110"/>
    </row>
    <row r="85" spans="1:27" ht="20.100000000000001" customHeight="1" x14ac:dyDescent="0.15">
      <c r="A85" s="104">
        <f>IF(OR(AND($I63="する",AND(TRIM($I85)&lt;&gt;"",NOT(ISNUMBER(VALUE(SUBSTITUTE($I85,"-","")))))), AND($I63="しない",NOT(ISBLANK($I85)))), 1001, 0)</f>
        <v>0</v>
      </c>
      <c r="B85" s="104"/>
      <c r="C85" s="123"/>
      <c r="D85" s="124">
        <f>D83+1</f>
        <v>10</v>
      </c>
      <c r="E85" s="101" t="s">
        <v>7</v>
      </c>
      <c r="I85" s="57"/>
      <c r="J85" s="57"/>
      <c r="K85" s="57"/>
      <c r="L85" s="57"/>
      <c r="M85" s="57"/>
      <c r="N85" s="121"/>
      <c r="O85" s="121"/>
      <c r="P85" s="121"/>
      <c r="Q85" s="121"/>
      <c r="R85" s="121"/>
      <c r="S85" s="121"/>
      <c r="T85" s="121"/>
      <c r="U85" s="121"/>
      <c r="V85" s="121"/>
      <c r="W85" s="121"/>
      <c r="X85" s="121"/>
      <c r="Z85" s="110"/>
    </row>
    <row r="86" spans="1:27" s="156" customFormat="1" ht="20.100000000000001" customHeight="1" x14ac:dyDescent="0.15">
      <c r="A86" s="153"/>
      <c r="B86" s="153"/>
      <c r="C86" s="154"/>
      <c r="D86" s="155"/>
      <c r="E86" s="155"/>
      <c r="F86" s="155"/>
      <c r="G86" s="155"/>
      <c r="H86" s="155"/>
      <c r="I86" s="131"/>
      <c r="J86" s="126" t="s">
        <v>42</v>
      </c>
      <c r="K86" s="127"/>
      <c r="L86" s="127"/>
      <c r="M86" s="127"/>
      <c r="N86" s="127"/>
      <c r="O86" s="127"/>
      <c r="P86" s="127"/>
      <c r="Q86" s="127"/>
      <c r="R86" s="127"/>
      <c r="S86" s="127"/>
      <c r="T86" s="155"/>
      <c r="U86" s="155"/>
      <c r="V86" s="155"/>
      <c r="W86" s="155"/>
      <c r="X86" s="155"/>
      <c r="Z86" s="110"/>
      <c r="AA86" s="101"/>
    </row>
    <row r="87" spans="1:27" ht="20.100000000000001" customHeight="1" x14ac:dyDescent="0.15">
      <c r="A87" s="104">
        <f>IF(AND($I63="しない",NOT(ISBLANK($I87))), 1001, 0)</f>
        <v>0</v>
      </c>
      <c r="B87" s="104"/>
      <c r="C87" s="123"/>
      <c r="D87" s="124">
        <f>D85+1</f>
        <v>11</v>
      </c>
      <c r="E87" s="101" t="s">
        <v>9</v>
      </c>
      <c r="I87" s="57"/>
      <c r="J87" s="57"/>
      <c r="K87" s="57"/>
      <c r="L87" s="57"/>
      <c r="M87" s="57"/>
      <c r="N87" s="57"/>
      <c r="O87" s="57"/>
      <c r="P87" s="57"/>
      <c r="Q87" s="57"/>
      <c r="R87" s="57"/>
      <c r="S87" s="57"/>
      <c r="T87" s="57"/>
      <c r="U87" s="57"/>
      <c r="V87" s="57"/>
      <c r="W87" s="57"/>
      <c r="X87" s="57"/>
      <c r="Y87" s="57"/>
      <c r="Z87" s="110"/>
    </row>
    <row r="88" spans="1:27" ht="20.100000000000001" customHeight="1" x14ac:dyDescent="0.15">
      <c r="A88" s="104"/>
      <c r="B88" s="104"/>
      <c r="C88" s="128"/>
      <c r="D88" s="121"/>
      <c r="E88" s="121"/>
      <c r="F88" s="121"/>
      <c r="G88" s="121"/>
      <c r="H88" s="121"/>
      <c r="I88" s="130"/>
      <c r="J88" s="126" t="s">
        <v>12</v>
      </c>
      <c r="K88" s="127"/>
      <c r="L88" s="127"/>
      <c r="M88" s="127"/>
      <c r="N88" s="127"/>
      <c r="O88" s="127"/>
      <c r="P88" s="127"/>
      <c r="Q88" s="127"/>
      <c r="R88" s="127"/>
      <c r="S88" s="127"/>
      <c r="T88" s="121"/>
      <c r="U88" s="121"/>
      <c r="V88" s="121"/>
      <c r="W88" s="121"/>
      <c r="X88" s="121"/>
      <c r="Z88" s="110"/>
    </row>
    <row r="89" spans="1:27" ht="15" customHeight="1" x14ac:dyDescent="0.15">
      <c r="A89" s="104"/>
      <c r="B89" s="104"/>
      <c r="C89" s="137"/>
      <c r="D89" s="138"/>
      <c r="E89" s="138"/>
      <c r="F89" s="138"/>
      <c r="G89" s="138"/>
      <c r="H89" s="138"/>
      <c r="I89" s="157"/>
      <c r="J89" s="139"/>
      <c r="K89" s="139"/>
      <c r="L89" s="139"/>
      <c r="M89" s="139"/>
      <c r="N89" s="139"/>
      <c r="O89" s="139"/>
      <c r="P89" s="139"/>
      <c r="Q89" s="139"/>
      <c r="R89" s="139"/>
      <c r="S89" s="139"/>
      <c r="T89" s="138"/>
      <c r="U89" s="138"/>
      <c r="V89" s="138"/>
      <c r="W89" s="138"/>
      <c r="X89" s="138"/>
      <c r="Y89" s="158"/>
      <c r="Z89" s="113"/>
    </row>
    <row r="90" spans="1:27" ht="15" customHeight="1" x14ac:dyDescent="0.15">
      <c r="A90" s="104"/>
      <c r="B90" s="104"/>
      <c r="C90" s="121"/>
      <c r="D90" s="121"/>
      <c r="E90" s="121"/>
      <c r="F90" s="121"/>
      <c r="G90" s="121"/>
      <c r="H90" s="121"/>
      <c r="I90" s="159"/>
      <c r="J90" s="136"/>
      <c r="K90" s="136"/>
      <c r="L90" s="136"/>
      <c r="M90" s="136"/>
      <c r="N90" s="136"/>
      <c r="O90" s="136"/>
      <c r="P90" s="136"/>
      <c r="Q90" s="136"/>
      <c r="R90" s="136"/>
      <c r="S90" s="136"/>
      <c r="T90" s="121"/>
      <c r="U90" s="121"/>
      <c r="V90" s="121"/>
      <c r="W90" s="121"/>
      <c r="X90" s="121"/>
      <c r="Z90" s="160"/>
    </row>
    <row r="91" spans="1:27" ht="15.75" hidden="1" customHeight="1" x14ac:dyDescent="0.15">
      <c r="A91" s="104"/>
      <c r="B91" s="104"/>
      <c r="C91" s="121"/>
      <c r="D91" s="121"/>
      <c r="E91" s="121"/>
      <c r="F91" s="121"/>
      <c r="G91" s="121"/>
      <c r="H91" s="121"/>
      <c r="I91" s="136"/>
      <c r="J91" s="121"/>
      <c r="K91" s="121"/>
      <c r="L91" s="121"/>
      <c r="M91" s="121"/>
      <c r="N91" s="121"/>
      <c r="O91" s="121"/>
      <c r="P91" s="121"/>
      <c r="Q91" s="121"/>
      <c r="R91" s="121"/>
      <c r="S91" s="121"/>
      <c r="T91" s="121"/>
      <c r="U91" s="121"/>
      <c r="V91" s="121"/>
      <c r="W91" s="121"/>
      <c r="X91" s="121"/>
      <c r="Y91" s="121"/>
      <c r="Z91" s="121"/>
    </row>
    <row r="92" spans="1:27" ht="15.75" hidden="1" customHeight="1" x14ac:dyDescent="0.15">
      <c r="A92" s="104"/>
      <c r="B92" s="104"/>
      <c r="C92" s="121"/>
      <c r="D92" s="121"/>
      <c r="E92" s="121"/>
      <c r="F92" s="121"/>
      <c r="G92" s="121"/>
      <c r="H92" s="121"/>
      <c r="I92" s="136"/>
      <c r="J92" s="121"/>
      <c r="K92" s="121"/>
      <c r="L92" s="121"/>
      <c r="M92" s="121"/>
      <c r="N92" s="121"/>
      <c r="O92" s="121"/>
      <c r="P92" s="121"/>
      <c r="Q92" s="121"/>
      <c r="R92" s="121"/>
      <c r="S92" s="121"/>
      <c r="T92" s="121"/>
      <c r="U92" s="121"/>
      <c r="V92" s="121"/>
      <c r="W92" s="121"/>
      <c r="X92" s="121"/>
      <c r="Y92" s="121"/>
      <c r="Z92" s="121"/>
    </row>
    <row r="93" spans="1:27" ht="15.75" hidden="1" customHeight="1" x14ac:dyDescent="0.15">
      <c r="A93" s="104"/>
      <c r="B93" s="104"/>
    </row>
    <row r="94" spans="1:27" ht="15.75" hidden="1" customHeight="1" x14ac:dyDescent="0.15">
      <c r="A94" s="104"/>
      <c r="B94" s="104"/>
    </row>
    <row r="95" spans="1:27" ht="15.75" hidden="1" customHeight="1" x14ac:dyDescent="0.15">
      <c r="A95" s="104"/>
      <c r="B95" s="104"/>
    </row>
    <row r="96" spans="1:27" ht="15.75" hidden="1" customHeight="1" x14ac:dyDescent="0.15">
      <c r="A96" s="104"/>
      <c r="B96" s="104"/>
    </row>
    <row r="97" spans="1:26" ht="15.75" hidden="1" customHeight="1" x14ac:dyDescent="0.15">
      <c r="A97" s="104"/>
      <c r="B97" s="104"/>
    </row>
    <row r="98" spans="1:26" ht="15.75" hidden="1" customHeight="1" x14ac:dyDescent="0.15">
      <c r="A98" s="104"/>
      <c r="B98" s="104"/>
    </row>
    <row r="99" spans="1:26" ht="15.75" hidden="1" customHeight="1" x14ac:dyDescent="0.15">
      <c r="A99" s="104"/>
      <c r="B99" s="104"/>
    </row>
    <row r="100" spans="1:26" ht="15.75" hidden="1" customHeight="1" x14ac:dyDescent="0.15">
      <c r="A100" s="104"/>
      <c r="B100" s="104"/>
    </row>
    <row r="101" spans="1:26" ht="15.75" hidden="1" customHeight="1" x14ac:dyDescent="0.15">
      <c r="A101" s="104"/>
      <c r="B101" s="104"/>
    </row>
    <row r="102" spans="1:26" ht="15.75" hidden="1" customHeight="1" x14ac:dyDescent="0.15">
      <c r="A102" s="104"/>
      <c r="B102" s="104"/>
    </row>
    <row r="103" spans="1:26" ht="15.75" hidden="1" customHeight="1" x14ac:dyDescent="0.15">
      <c r="A103" s="104"/>
      <c r="B103" s="104"/>
    </row>
    <row r="104" spans="1:26" ht="15.75" hidden="1" customHeight="1" x14ac:dyDescent="0.15">
      <c r="A104" s="104"/>
      <c r="B104" s="104"/>
    </row>
    <row r="105" spans="1:26" ht="15.75" hidden="1" customHeight="1" x14ac:dyDescent="0.15">
      <c r="A105" s="104"/>
      <c r="B105" s="104"/>
    </row>
    <row r="106" spans="1:26" ht="15.75" hidden="1" customHeight="1" x14ac:dyDescent="0.15">
      <c r="A106" s="104"/>
      <c r="B106" s="104"/>
    </row>
    <row r="107" spans="1:26" ht="15.75" hidden="1" customHeight="1" x14ac:dyDescent="0.15">
      <c r="A107" s="104"/>
      <c r="B107" s="104"/>
    </row>
    <row r="108" spans="1:26" ht="15" customHeight="1" x14ac:dyDescent="0.15">
      <c r="A108" s="104"/>
      <c r="B108" s="104"/>
    </row>
    <row r="109" spans="1:26" ht="20.100000000000001" customHeight="1" x14ac:dyDescent="0.15">
      <c r="A109" s="104"/>
      <c r="B109" s="104"/>
      <c r="C109" s="141" t="s">
        <v>21</v>
      </c>
      <c r="D109" s="142"/>
      <c r="E109" s="142"/>
      <c r="F109" s="142"/>
      <c r="G109" s="142"/>
      <c r="H109" s="143"/>
    </row>
    <row r="110" spans="1:26" ht="15" customHeight="1" x14ac:dyDescent="0.15">
      <c r="A110" s="104"/>
      <c r="B110" s="104"/>
      <c r="C110" s="161"/>
      <c r="D110" s="162"/>
      <c r="E110" s="162"/>
      <c r="F110" s="162"/>
      <c r="G110" s="162"/>
      <c r="H110" s="162"/>
      <c r="I110" s="119"/>
      <c r="J110" s="119"/>
      <c r="K110" s="119"/>
      <c r="L110" s="119"/>
      <c r="M110" s="119"/>
      <c r="N110" s="119"/>
      <c r="O110" s="119"/>
      <c r="P110" s="119"/>
      <c r="Q110" s="119"/>
      <c r="R110" s="119"/>
      <c r="S110" s="119"/>
      <c r="T110" s="119"/>
      <c r="U110" s="119"/>
      <c r="V110" s="119"/>
      <c r="W110" s="119"/>
      <c r="X110" s="119"/>
      <c r="Y110" s="119"/>
      <c r="Z110" s="120"/>
    </row>
    <row r="111" spans="1:26" ht="20.100000000000001" customHeight="1" x14ac:dyDescent="0.15">
      <c r="A111" s="104"/>
      <c r="B111" s="104"/>
      <c r="C111" s="161"/>
      <c r="D111" s="163" t="s">
        <v>217</v>
      </c>
      <c r="E111" s="164"/>
      <c r="F111" s="164"/>
      <c r="G111" s="164"/>
      <c r="H111" s="164"/>
      <c r="I111" s="164"/>
      <c r="J111" s="164"/>
      <c r="K111" s="164"/>
      <c r="L111" s="164"/>
      <c r="M111" s="164"/>
      <c r="N111" s="164"/>
      <c r="O111" s="164"/>
      <c r="P111" s="164"/>
      <c r="Q111" s="164"/>
      <c r="R111" s="164"/>
      <c r="S111" s="164"/>
      <c r="T111" s="164"/>
      <c r="U111" s="164"/>
      <c r="V111" s="164"/>
      <c r="W111" s="164"/>
      <c r="X111" s="164"/>
      <c r="Y111" s="164"/>
      <c r="Z111" s="122"/>
    </row>
    <row r="112" spans="1:26" ht="20.100000000000001" customHeight="1" x14ac:dyDescent="0.15">
      <c r="A112" s="104">
        <f>IF(TRIM($I112)="", 1001, 0)</f>
        <v>1001</v>
      </c>
      <c r="B112" s="104"/>
      <c r="C112" s="123"/>
      <c r="D112" s="124">
        <v>1</v>
      </c>
      <c r="E112" s="101" t="s">
        <v>8</v>
      </c>
      <c r="I112" s="57"/>
      <c r="J112" s="57"/>
      <c r="K112" s="57"/>
      <c r="L112" s="57"/>
      <c r="M112" s="57"/>
      <c r="N112" s="57"/>
      <c r="O112" s="57"/>
      <c r="P112" s="57"/>
      <c r="Q112" s="57"/>
      <c r="R112" s="57"/>
      <c r="S112" s="57"/>
      <c r="T112" s="57"/>
      <c r="U112" s="57"/>
      <c r="V112" s="57"/>
      <c r="W112" s="57"/>
      <c r="X112" s="57"/>
      <c r="Y112" s="57"/>
      <c r="Z112" s="122"/>
    </row>
    <row r="113" spans="1:26" ht="20.100000000000001" customHeight="1" x14ac:dyDescent="0.15">
      <c r="A113" s="104"/>
      <c r="B113" s="104"/>
      <c r="C113" s="123"/>
      <c r="D113" s="124"/>
      <c r="E113" s="121"/>
      <c r="F113" s="121"/>
      <c r="G113" s="121"/>
      <c r="H113" s="121"/>
      <c r="I113" s="130"/>
      <c r="J113" s="126" t="s">
        <v>25</v>
      </c>
      <c r="K113" s="127"/>
      <c r="L113" s="127"/>
      <c r="M113" s="127"/>
      <c r="N113" s="127"/>
      <c r="O113" s="127"/>
      <c r="P113" s="127"/>
      <c r="Q113" s="127"/>
      <c r="R113" s="127"/>
      <c r="S113" s="127"/>
      <c r="T113" s="127"/>
      <c r="U113" s="127"/>
      <c r="V113" s="127"/>
      <c r="W113" s="127"/>
      <c r="X113" s="127"/>
      <c r="Y113" s="127"/>
      <c r="Z113" s="122"/>
    </row>
    <row r="114" spans="1:26" ht="20.100000000000001" customHeight="1" x14ac:dyDescent="0.15">
      <c r="A114" s="104">
        <f>IF(TRIM($I114)="", 1001, 0)</f>
        <v>1001</v>
      </c>
      <c r="B114" s="104"/>
      <c r="C114" s="123"/>
      <c r="D114" s="124">
        <v>2</v>
      </c>
      <c r="E114" s="101" t="s">
        <v>14</v>
      </c>
      <c r="I114" s="57"/>
      <c r="J114" s="57"/>
      <c r="K114" s="57"/>
      <c r="L114" s="57"/>
      <c r="M114" s="57"/>
      <c r="N114" s="57"/>
      <c r="O114" s="57"/>
      <c r="P114" s="57"/>
      <c r="Q114" s="57"/>
      <c r="R114" s="57"/>
      <c r="S114" s="57"/>
      <c r="T114" s="57"/>
      <c r="U114" s="57"/>
      <c r="V114" s="57"/>
      <c r="W114" s="57"/>
      <c r="X114" s="57"/>
      <c r="Y114" s="57"/>
      <c r="Z114" s="122"/>
    </row>
    <row r="115" spans="1:26" ht="20.100000000000001" customHeight="1" x14ac:dyDescent="0.15">
      <c r="A115" s="104"/>
      <c r="B115" s="104"/>
      <c r="C115" s="123"/>
      <c r="D115" s="124"/>
      <c r="E115" s="121"/>
      <c r="F115" s="121"/>
      <c r="G115" s="121"/>
      <c r="H115" s="121"/>
      <c r="I115" s="130"/>
      <c r="J115" s="126" t="s">
        <v>10</v>
      </c>
      <c r="K115" s="127"/>
      <c r="L115" s="127"/>
      <c r="M115" s="127"/>
      <c r="N115" s="127"/>
      <c r="O115" s="127"/>
      <c r="P115" s="127"/>
      <c r="Q115" s="127"/>
      <c r="R115" s="127"/>
      <c r="S115" s="127"/>
      <c r="T115" s="127"/>
      <c r="U115" s="127"/>
      <c r="V115" s="127"/>
      <c r="W115" s="127"/>
      <c r="X115" s="127"/>
      <c r="Y115" s="127"/>
      <c r="Z115" s="122"/>
    </row>
    <row r="116" spans="1:26" ht="20.100000000000001" customHeight="1" x14ac:dyDescent="0.15">
      <c r="A116" s="104">
        <f>IF(TRIM($I116)="", 1001, 0)</f>
        <v>1001</v>
      </c>
      <c r="B116" s="104"/>
      <c r="C116" s="123"/>
      <c r="D116" s="124">
        <v>3</v>
      </c>
      <c r="E116" s="101" t="s">
        <v>13</v>
      </c>
      <c r="I116" s="57"/>
      <c r="J116" s="57"/>
      <c r="K116" s="57"/>
      <c r="L116" s="57"/>
      <c r="M116" s="57"/>
      <c r="N116" s="57"/>
      <c r="O116" s="57"/>
      <c r="P116" s="57"/>
      <c r="Q116" s="57"/>
      <c r="R116" s="57"/>
      <c r="S116" s="57"/>
      <c r="T116" s="57"/>
      <c r="U116" s="57"/>
      <c r="V116" s="57"/>
      <c r="W116" s="57"/>
      <c r="X116" s="57"/>
      <c r="Y116" s="57"/>
      <c r="Z116" s="122"/>
    </row>
    <row r="117" spans="1:26" ht="20.100000000000001" customHeight="1" x14ac:dyDescent="0.15">
      <c r="A117" s="104"/>
      <c r="B117" s="104"/>
      <c r="C117" s="123"/>
      <c r="D117" s="124"/>
      <c r="E117" s="121"/>
      <c r="F117" s="121"/>
      <c r="G117" s="121"/>
      <c r="H117" s="121"/>
      <c r="I117" s="130"/>
      <c r="J117" s="126" t="s">
        <v>11</v>
      </c>
      <c r="K117" s="127"/>
      <c r="L117" s="127"/>
      <c r="M117" s="127"/>
      <c r="N117" s="127"/>
      <c r="O117" s="127"/>
      <c r="P117" s="127"/>
      <c r="Q117" s="127"/>
      <c r="R117" s="127"/>
      <c r="S117" s="127"/>
      <c r="T117" s="127"/>
      <c r="U117" s="127"/>
      <c r="V117" s="127"/>
      <c r="W117" s="127"/>
      <c r="X117" s="127"/>
      <c r="Y117" s="127"/>
      <c r="Z117" s="122"/>
    </row>
    <row r="118" spans="1:26" ht="20.100000000000001" customHeight="1" x14ac:dyDescent="0.15">
      <c r="A118" s="104">
        <f>IF(NOT(AND($I118&lt;&gt;"",ISNUMBER(VALUE(SUBSTITUTE($I118,"-",""))))), 1001, 0)</f>
        <v>1001</v>
      </c>
      <c r="B118" s="104"/>
      <c r="C118" s="123"/>
      <c r="D118" s="124">
        <v>4</v>
      </c>
      <c r="E118" s="101" t="s">
        <v>6</v>
      </c>
      <c r="I118" s="57"/>
      <c r="J118" s="57"/>
      <c r="K118" s="57"/>
      <c r="L118" s="57"/>
      <c r="M118" s="57"/>
      <c r="N118" s="121"/>
      <c r="O118" s="165" t="s">
        <v>200</v>
      </c>
      <c r="P118" s="165"/>
      <c r="Q118" s="57"/>
      <c r="R118" s="57"/>
      <c r="S118" s="121" t="s">
        <v>201</v>
      </c>
      <c r="T118" s="121"/>
      <c r="U118" s="121"/>
      <c r="V118" s="121"/>
      <c r="W118" s="121"/>
      <c r="X118" s="121"/>
      <c r="Y118" s="121"/>
      <c r="Z118" s="122"/>
    </row>
    <row r="119" spans="1:26" ht="20.100000000000001" customHeight="1" x14ac:dyDescent="0.15">
      <c r="A119" s="104"/>
      <c r="B119" s="104"/>
      <c r="C119" s="128"/>
      <c r="D119" s="121"/>
      <c r="E119" s="121"/>
      <c r="F119" s="121"/>
      <c r="G119" s="121"/>
      <c r="H119" s="121"/>
      <c r="I119" s="130"/>
      <c r="J119" s="126" t="s">
        <v>196</v>
      </c>
      <c r="K119" s="136"/>
      <c r="L119" s="136"/>
      <c r="M119" s="136"/>
      <c r="N119" s="136"/>
      <c r="O119" s="136"/>
      <c r="P119" s="136"/>
      <c r="Q119" s="136"/>
      <c r="R119" s="136"/>
      <c r="S119" s="136"/>
      <c r="T119" s="136"/>
      <c r="U119" s="136"/>
      <c r="V119" s="136"/>
      <c r="W119" s="136"/>
      <c r="X119" s="136"/>
      <c r="Y119" s="136"/>
      <c r="Z119" s="122"/>
    </row>
    <row r="120" spans="1:26" ht="20.100000000000001" customHeight="1" x14ac:dyDescent="0.15">
      <c r="A120" s="104">
        <f>IF(AND(TRIM($I120)&lt;&gt;"",NOT(ISNUMBER(VALUE(SUBSTITUTE($I120,"-",""))))), 1001, 0)</f>
        <v>0</v>
      </c>
      <c r="B120" s="104"/>
      <c r="C120" s="123"/>
      <c r="D120" s="124">
        <v>5</v>
      </c>
      <c r="E120" s="101" t="s">
        <v>7</v>
      </c>
      <c r="I120" s="57"/>
      <c r="J120" s="57"/>
      <c r="K120" s="57"/>
      <c r="L120" s="57"/>
      <c r="M120" s="57"/>
      <c r="N120" s="121"/>
      <c r="O120" s="165"/>
      <c r="P120" s="165"/>
      <c r="Q120" s="166"/>
      <c r="R120" s="166"/>
      <c r="S120" s="121"/>
      <c r="T120" s="121"/>
      <c r="U120" s="121"/>
      <c r="V120" s="121"/>
      <c r="W120" s="121"/>
      <c r="X120" s="121"/>
      <c r="Y120" s="121"/>
      <c r="Z120" s="122"/>
    </row>
    <row r="121" spans="1:26" ht="20.100000000000001" customHeight="1" x14ac:dyDescent="0.15">
      <c r="A121" s="104"/>
      <c r="B121" s="104"/>
      <c r="C121" s="128"/>
      <c r="D121" s="121"/>
      <c r="E121" s="121"/>
      <c r="F121" s="121"/>
      <c r="G121" s="121"/>
      <c r="H121" s="121"/>
      <c r="I121" s="130"/>
      <c r="J121" s="126" t="s">
        <v>42</v>
      </c>
      <c r="K121" s="136"/>
      <c r="L121" s="136"/>
      <c r="M121" s="136"/>
      <c r="N121" s="136"/>
      <c r="O121" s="136"/>
      <c r="P121" s="136"/>
      <c r="Q121" s="136"/>
      <c r="R121" s="136"/>
      <c r="S121" s="136"/>
      <c r="T121" s="136"/>
      <c r="U121" s="136"/>
      <c r="V121" s="136"/>
      <c r="W121" s="136"/>
      <c r="X121" s="136"/>
      <c r="Y121" s="136"/>
      <c r="Z121" s="122"/>
    </row>
    <row r="122" spans="1:26" ht="20.100000000000001" customHeight="1" x14ac:dyDescent="0.15">
      <c r="A122" s="104"/>
      <c r="B122" s="104"/>
      <c r="C122" s="123"/>
      <c r="D122" s="124">
        <v>6</v>
      </c>
      <c r="E122" s="101" t="s">
        <v>9</v>
      </c>
      <c r="I122" s="57"/>
      <c r="J122" s="57"/>
      <c r="K122" s="57"/>
      <c r="L122" s="57"/>
      <c r="M122" s="57"/>
      <c r="N122" s="57"/>
      <c r="O122" s="57"/>
      <c r="P122" s="57"/>
      <c r="Q122" s="57"/>
      <c r="R122" s="57"/>
      <c r="S122" s="57"/>
      <c r="T122" s="57"/>
      <c r="U122" s="57"/>
      <c r="V122" s="57"/>
      <c r="W122" s="57"/>
      <c r="X122" s="57"/>
      <c r="Y122" s="57"/>
      <c r="Z122" s="122"/>
    </row>
    <row r="123" spans="1:26" ht="20.100000000000001" customHeight="1" x14ac:dyDescent="0.15">
      <c r="A123" s="104"/>
      <c r="B123" s="104"/>
      <c r="C123" s="128"/>
      <c r="D123" s="121"/>
      <c r="E123" s="121"/>
      <c r="F123" s="121"/>
      <c r="G123" s="121"/>
      <c r="H123" s="121"/>
      <c r="I123" s="130"/>
      <c r="J123" s="126" t="s">
        <v>12</v>
      </c>
      <c r="K123" s="136"/>
      <c r="L123" s="136"/>
      <c r="M123" s="136"/>
      <c r="N123" s="136"/>
      <c r="O123" s="136"/>
      <c r="P123" s="136"/>
      <c r="Q123" s="136"/>
      <c r="R123" s="136"/>
      <c r="S123" s="136"/>
      <c r="T123" s="136"/>
      <c r="U123" s="136"/>
      <c r="V123" s="136"/>
      <c r="W123" s="136"/>
      <c r="X123" s="136"/>
      <c r="Y123" s="136"/>
      <c r="Z123" s="122"/>
    </row>
    <row r="124" spans="1:26" ht="15" customHeight="1" x14ac:dyDescent="0.15">
      <c r="A124" s="104"/>
      <c r="B124" s="104"/>
      <c r="C124" s="137"/>
      <c r="D124" s="138"/>
      <c r="E124" s="138"/>
      <c r="F124" s="138"/>
      <c r="G124" s="138"/>
      <c r="H124" s="138"/>
      <c r="I124" s="139"/>
      <c r="J124" s="139"/>
      <c r="K124" s="139"/>
      <c r="L124" s="139"/>
      <c r="M124" s="139"/>
      <c r="N124" s="139"/>
      <c r="O124" s="139"/>
      <c r="P124" s="139"/>
      <c r="Q124" s="139"/>
      <c r="R124" s="139"/>
      <c r="S124" s="139"/>
      <c r="T124" s="139"/>
      <c r="U124" s="139"/>
      <c r="V124" s="139"/>
      <c r="W124" s="139"/>
      <c r="X124" s="139"/>
      <c r="Y124" s="139"/>
      <c r="Z124" s="140"/>
    </row>
    <row r="125" spans="1:26" ht="15" customHeight="1" x14ac:dyDescent="0.15">
      <c r="A125" s="104"/>
      <c r="B125" s="104"/>
      <c r="C125" s="121"/>
      <c r="D125" s="121"/>
      <c r="E125" s="121"/>
      <c r="F125" s="121"/>
      <c r="G125" s="121"/>
      <c r="H125" s="121"/>
      <c r="I125" s="136"/>
      <c r="J125" s="136"/>
      <c r="K125" s="136"/>
      <c r="L125" s="136"/>
      <c r="M125" s="136"/>
      <c r="N125" s="136"/>
      <c r="O125" s="136"/>
      <c r="P125" s="136"/>
      <c r="Q125" s="136"/>
      <c r="R125" s="136"/>
      <c r="S125" s="136"/>
      <c r="T125" s="136"/>
      <c r="U125" s="136"/>
      <c r="V125" s="136"/>
      <c r="W125" s="136"/>
      <c r="X125" s="136"/>
      <c r="Y125" s="136"/>
      <c r="Z125" s="121"/>
    </row>
    <row r="126" spans="1:26" ht="15.75" hidden="1" customHeight="1" x14ac:dyDescent="0.15">
      <c r="A126" s="104"/>
      <c r="B126" s="104"/>
      <c r="C126" s="121"/>
      <c r="D126" s="121"/>
      <c r="E126" s="121"/>
      <c r="F126" s="121"/>
      <c r="G126" s="121"/>
      <c r="H126" s="121"/>
      <c r="I126" s="136"/>
      <c r="J126" s="121"/>
      <c r="K126" s="121"/>
      <c r="L126" s="121"/>
      <c r="M126" s="121"/>
      <c r="N126" s="121"/>
      <c r="O126" s="121"/>
      <c r="P126" s="121"/>
      <c r="Q126" s="121"/>
      <c r="R126" s="121"/>
      <c r="S126" s="121"/>
      <c r="T126" s="121"/>
      <c r="U126" s="121"/>
      <c r="V126" s="121"/>
      <c r="W126" s="121"/>
      <c r="X126" s="121"/>
      <c r="Y126" s="121"/>
      <c r="Z126" s="121"/>
    </row>
    <row r="127" spans="1:26" ht="15.75" hidden="1" customHeight="1" x14ac:dyDescent="0.15">
      <c r="A127" s="104"/>
      <c r="B127" s="104"/>
      <c r="C127" s="121"/>
      <c r="D127" s="121"/>
      <c r="E127" s="121"/>
      <c r="F127" s="121"/>
      <c r="G127" s="121"/>
      <c r="H127" s="121"/>
      <c r="I127" s="136"/>
      <c r="J127" s="121"/>
      <c r="K127" s="121"/>
      <c r="L127" s="121"/>
      <c r="M127" s="121"/>
      <c r="N127" s="121"/>
      <c r="O127" s="121"/>
      <c r="P127" s="121"/>
      <c r="Q127" s="121"/>
      <c r="R127" s="121"/>
      <c r="S127" s="121"/>
      <c r="T127" s="121"/>
      <c r="U127" s="121"/>
      <c r="V127" s="121"/>
      <c r="W127" s="121"/>
      <c r="X127" s="121"/>
      <c r="Y127" s="121"/>
      <c r="Z127" s="121"/>
    </row>
    <row r="128" spans="1:26" ht="15.75" hidden="1" customHeight="1" x14ac:dyDescent="0.15">
      <c r="A128" s="104"/>
      <c r="B128" s="104"/>
      <c r="C128" s="121"/>
      <c r="D128" s="121"/>
      <c r="E128" s="121"/>
      <c r="F128" s="121"/>
      <c r="G128" s="121"/>
      <c r="H128" s="121"/>
      <c r="I128" s="136"/>
      <c r="J128" s="121"/>
      <c r="K128" s="121"/>
      <c r="L128" s="121"/>
      <c r="M128" s="121"/>
      <c r="N128" s="121"/>
      <c r="O128" s="121"/>
      <c r="P128" s="121"/>
      <c r="Q128" s="121"/>
      <c r="R128" s="121"/>
      <c r="S128" s="121"/>
      <c r="T128" s="121"/>
      <c r="U128" s="121"/>
      <c r="V128" s="121"/>
      <c r="W128" s="121"/>
      <c r="X128" s="121"/>
      <c r="Y128" s="121"/>
      <c r="Z128" s="121"/>
    </row>
    <row r="129" spans="1:2" ht="15.75" hidden="1" customHeight="1" x14ac:dyDescent="0.15">
      <c r="A129" s="104"/>
      <c r="B129" s="104"/>
    </row>
    <row r="130" spans="1:2" ht="15.75" hidden="1" customHeight="1" x14ac:dyDescent="0.15">
      <c r="A130" s="104"/>
      <c r="B130" s="104"/>
    </row>
    <row r="131" spans="1:2" ht="15.75" hidden="1" customHeight="1" x14ac:dyDescent="0.15">
      <c r="A131" s="104"/>
      <c r="B131" s="104"/>
    </row>
    <row r="132" spans="1:2" ht="15.75" hidden="1" customHeight="1" x14ac:dyDescent="0.15">
      <c r="A132" s="104"/>
      <c r="B132" s="104"/>
    </row>
    <row r="133" spans="1:2" ht="15.75" hidden="1" customHeight="1" x14ac:dyDescent="0.15">
      <c r="A133" s="104"/>
      <c r="B133" s="104"/>
    </row>
    <row r="134" spans="1:2" ht="15.75" hidden="1" customHeight="1" x14ac:dyDescent="0.15">
      <c r="A134" s="104"/>
      <c r="B134" s="104"/>
    </row>
    <row r="135" spans="1:2" ht="15.75" hidden="1" customHeight="1" x14ac:dyDescent="0.15">
      <c r="A135" s="104"/>
      <c r="B135" s="104"/>
    </row>
    <row r="136" spans="1:2" ht="15.75" hidden="1" customHeight="1" x14ac:dyDescent="0.15">
      <c r="A136" s="104"/>
      <c r="B136" s="104"/>
    </row>
    <row r="137" spans="1:2" ht="15.75" hidden="1" customHeight="1" x14ac:dyDescent="0.15">
      <c r="A137" s="104"/>
      <c r="B137" s="104"/>
    </row>
    <row r="138" spans="1:2" ht="15.75" hidden="1" customHeight="1" x14ac:dyDescent="0.15">
      <c r="A138" s="104"/>
      <c r="B138" s="104"/>
    </row>
    <row r="139" spans="1:2" ht="15.75" hidden="1" customHeight="1" x14ac:dyDescent="0.15">
      <c r="A139" s="104"/>
      <c r="B139" s="104"/>
    </row>
    <row r="140" spans="1:2" ht="15.75" hidden="1" customHeight="1" x14ac:dyDescent="0.15">
      <c r="A140" s="104"/>
      <c r="B140" s="104"/>
    </row>
    <row r="141" spans="1:2" ht="15.75" hidden="1" customHeight="1" x14ac:dyDescent="0.15">
      <c r="A141" s="104"/>
      <c r="B141" s="104"/>
    </row>
    <row r="142" spans="1:2" ht="15.75" hidden="1" customHeight="1" x14ac:dyDescent="0.15">
      <c r="A142" s="104"/>
      <c r="B142" s="104"/>
    </row>
    <row r="143" spans="1:2" ht="15.75" hidden="1" customHeight="1" x14ac:dyDescent="0.15">
      <c r="A143" s="104"/>
      <c r="B143" s="104"/>
    </row>
    <row r="144" spans="1:2" ht="15.75" hidden="1" customHeight="1" x14ac:dyDescent="0.15">
      <c r="A144" s="104"/>
      <c r="B144" s="104"/>
    </row>
    <row r="145" spans="1:26" ht="15" customHeight="1" x14ac:dyDescent="0.15">
      <c r="A145" s="104"/>
      <c r="B145" s="104"/>
    </row>
    <row r="146" spans="1:26" ht="20.100000000000001" customHeight="1" x14ac:dyDescent="0.15">
      <c r="A146" s="104"/>
      <c r="B146" s="104"/>
      <c r="C146" s="141" t="s">
        <v>26</v>
      </c>
      <c r="D146" s="142"/>
      <c r="E146" s="142"/>
      <c r="F146" s="142"/>
      <c r="G146" s="142"/>
      <c r="H146" s="143"/>
    </row>
    <row r="147" spans="1:26" ht="15" customHeight="1" x14ac:dyDescent="0.15">
      <c r="A147" s="104"/>
      <c r="B147" s="104"/>
      <c r="C147" s="117"/>
      <c r="D147" s="118"/>
      <c r="E147" s="118"/>
      <c r="F147" s="118"/>
      <c r="G147" s="118"/>
      <c r="H147" s="118"/>
      <c r="I147" s="119"/>
      <c r="J147" s="119"/>
      <c r="K147" s="119"/>
      <c r="L147" s="119"/>
      <c r="M147" s="119"/>
      <c r="N147" s="119"/>
      <c r="O147" s="119"/>
      <c r="P147" s="119"/>
      <c r="Q147" s="119"/>
      <c r="R147" s="119"/>
      <c r="S147" s="119"/>
      <c r="T147" s="119"/>
      <c r="U147" s="119"/>
      <c r="V147" s="119"/>
      <c r="W147" s="119"/>
      <c r="X147" s="119"/>
      <c r="Y147" s="119"/>
      <c r="Z147" s="120"/>
    </row>
    <row r="148" spans="1:26" ht="20.100000000000001" customHeight="1" x14ac:dyDescent="0.15">
      <c r="A148" s="104"/>
      <c r="B148" s="104"/>
      <c r="C148" s="117"/>
      <c r="D148" s="167" t="s">
        <v>40</v>
      </c>
      <c r="E148" s="118"/>
      <c r="F148" s="118"/>
      <c r="G148" s="118"/>
      <c r="H148" s="118"/>
      <c r="I148" s="121"/>
      <c r="J148" s="121"/>
      <c r="K148" s="121"/>
      <c r="L148" s="121"/>
      <c r="M148" s="121"/>
      <c r="N148" s="121"/>
      <c r="O148" s="121"/>
      <c r="P148" s="121"/>
      <c r="Q148" s="121"/>
      <c r="R148" s="121"/>
      <c r="S148" s="121"/>
      <c r="T148" s="121"/>
      <c r="U148" s="121"/>
      <c r="V148" s="121"/>
      <c r="W148" s="121"/>
      <c r="X148" s="121"/>
      <c r="Y148" s="121"/>
      <c r="Z148" s="122"/>
    </row>
    <row r="149" spans="1:26" ht="20.100000000000001" customHeight="1" x14ac:dyDescent="0.15">
      <c r="A149" s="104">
        <f>IF(AND($I149&lt;&gt;"しない", $I149&lt;&gt;"する"), 1001, 0)</f>
        <v>0</v>
      </c>
      <c r="B149" s="104"/>
      <c r="C149" s="123"/>
      <c r="D149" s="124">
        <v>1</v>
      </c>
      <c r="E149" s="121" t="s">
        <v>41</v>
      </c>
      <c r="F149" s="121"/>
      <c r="G149" s="121"/>
      <c r="H149" s="121"/>
      <c r="I149" s="57" t="s">
        <v>45</v>
      </c>
      <c r="J149" s="92"/>
      <c r="K149" s="92"/>
      <c r="L149" s="92"/>
      <c r="M149" s="92"/>
      <c r="N149" s="121"/>
      <c r="O149" s="121"/>
      <c r="P149" s="121"/>
      <c r="Q149" s="121"/>
      <c r="R149" s="121"/>
      <c r="S149" s="121"/>
      <c r="T149" s="121"/>
      <c r="U149" s="121"/>
      <c r="V149" s="121"/>
      <c r="W149" s="121"/>
      <c r="X149" s="121"/>
      <c r="Y149" s="121"/>
      <c r="Z149" s="122"/>
    </row>
    <row r="150" spans="1:26" ht="20.100000000000001" customHeight="1" x14ac:dyDescent="0.15">
      <c r="A150" s="104"/>
      <c r="B150" s="104"/>
      <c r="C150" s="128"/>
      <c r="D150" s="121"/>
      <c r="E150" s="121"/>
      <c r="F150" s="121"/>
      <c r="G150" s="121"/>
      <c r="H150" s="121"/>
      <c r="I150" s="125"/>
      <c r="J150" s="126" t="s">
        <v>34</v>
      </c>
      <c r="K150" s="136"/>
      <c r="L150" s="136"/>
      <c r="M150" s="136"/>
      <c r="N150" s="136"/>
      <c r="O150" s="136"/>
      <c r="P150" s="136"/>
      <c r="Q150" s="136"/>
      <c r="R150" s="136"/>
      <c r="S150" s="136"/>
      <c r="T150" s="136"/>
      <c r="U150" s="136"/>
      <c r="V150" s="136"/>
      <c r="W150" s="136"/>
      <c r="X150" s="136"/>
      <c r="Y150" s="136"/>
      <c r="Z150" s="122"/>
    </row>
    <row r="151" spans="1:26" ht="20.100000000000001" customHeight="1" x14ac:dyDescent="0.15">
      <c r="A151" s="104">
        <f>IF(AND($I149="する",TRIM($I151)=""), 1001, 0)</f>
        <v>0</v>
      </c>
      <c r="B151" s="104"/>
      <c r="C151" s="123"/>
      <c r="D151" s="124">
        <v>2</v>
      </c>
      <c r="E151" s="101" t="s">
        <v>0</v>
      </c>
      <c r="I151" s="90"/>
      <c r="J151" s="91"/>
      <c r="K151" s="91"/>
      <c r="L151" s="91"/>
      <c r="M151" s="91"/>
      <c r="N151" s="121"/>
      <c r="O151" s="121"/>
      <c r="P151" s="121"/>
      <c r="Q151" s="121"/>
      <c r="R151" s="121"/>
      <c r="S151" s="121"/>
      <c r="T151" s="121"/>
      <c r="U151" s="121"/>
      <c r="V151" s="121"/>
      <c r="W151" s="121"/>
      <c r="X151" s="121"/>
      <c r="Y151" s="121"/>
      <c r="Z151" s="122"/>
    </row>
    <row r="152" spans="1:26" ht="20.100000000000001" customHeight="1" x14ac:dyDescent="0.15">
      <c r="A152" s="104"/>
      <c r="B152" s="104"/>
      <c r="C152" s="123"/>
      <c r="D152" s="124"/>
      <c r="E152" s="121"/>
      <c r="F152" s="121"/>
      <c r="G152" s="121"/>
      <c r="H152" s="121"/>
      <c r="I152" s="131"/>
      <c r="J152" s="126" t="s">
        <v>222</v>
      </c>
      <c r="K152" s="136"/>
      <c r="L152" s="136"/>
      <c r="M152" s="136"/>
      <c r="N152" s="136"/>
      <c r="O152" s="136"/>
      <c r="P152" s="136"/>
      <c r="Q152" s="136"/>
      <c r="R152" s="136"/>
      <c r="S152" s="136"/>
      <c r="T152" s="136"/>
      <c r="U152" s="136"/>
      <c r="V152" s="136"/>
      <c r="W152" s="136"/>
      <c r="X152" s="136"/>
      <c r="Y152" s="136"/>
      <c r="Z152" s="122"/>
    </row>
    <row r="153" spans="1:26" ht="20.100000000000001" customHeight="1" x14ac:dyDescent="0.15">
      <c r="A153" s="104">
        <f>IF(AND($I149="する",TRIM($I153)=""), 1001, 0)</f>
        <v>0</v>
      </c>
      <c r="B153" s="104"/>
      <c r="C153" s="123"/>
      <c r="D153" s="124">
        <v>3</v>
      </c>
      <c r="E153" s="101" t="s">
        <v>1</v>
      </c>
      <c r="I153" s="89"/>
      <c r="J153" s="89"/>
      <c r="K153" s="89"/>
      <c r="L153" s="89"/>
      <c r="M153" s="89"/>
      <c r="N153" s="89"/>
      <c r="O153" s="89"/>
      <c r="P153" s="89"/>
      <c r="Q153" s="89"/>
      <c r="R153" s="89"/>
      <c r="S153" s="89"/>
      <c r="T153" s="89"/>
      <c r="U153" s="89"/>
      <c r="V153" s="89"/>
      <c r="W153" s="89"/>
      <c r="X153" s="89"/>
      <c r="Y153" s="89"/>
      <c r="Z153" s="122"/>
    </row>
    <row r="154" spans="1:26" ht="20.100000000000001" customHeight="1" x14ac:dyDescent="0.15">
      <c r="A154" s="104"/>
      <c r="B154" s="104"/>
      <c r="C154" s="123"/>
      <c r="D154" s="124"/>
      <c r="E154" s="121"/>
      <c r="F154" s="121"/>
      <c r="G154" s="121"/>
      <c r="H154" s="121"/>
      <c r="I154" s="125"/>
      <c r="J154" s="126" t="s">
        <v>19</v>
      </c>
      <c r="K154" s="127"/>
      <c r="L154" s="127"/>
      <c r="M154" s="127"/>
      <c r="N154" s="127"/>
      <c r="O154" s="127"/>
      <c r="P154" s="127"/>
      <c r="Q154" s="127"/>
      <c r="R154" s="127"/>
      <c r="S154" s="127"/>
      <c r="T154" s="127"/>
      <c r="U154" s="127"/>
      <c r="V154" s="127"/>
      <c r="W154" s="127"/>
      <c r="X154" s="127"/>
      <c r="Y154" s="127"/>
      <c r="Z154" s="122"/>
    </row>
    <row r="155" spans="1:26" ht="20.100000000000001" customHeight="1" x14ac:dyDescent="0.15">
      <c r="A155" s="104"/>
      <c r="B155" s="104"/>
      <c r="C155" s="123"/>
      <c r="D155" s="124">
        <v>4</v>
      </c>
      <c r="E155" s="101" t="s">
        <v>27</v>
      </c>
      <c r="I155" s="57"/>
      <c r="J155" s="57"/>
      <c r="K155" s="57"/>
      <c r="L155" s="57"/>
      <c r="M155" s="57"/>
      <c r="N155" s="57"/>
      <c r="O155" s="57"/>
      <c r="P155" s="57"/>
      <c r="Q155" s="57"/>
      <c r="R155" s="57"/>
      <c r="S155" s="57"/>
      <c r="T155" s="57"/>
      <c r="U155" s="57"/>
      <c r="V155" s="57"/>
      <c r="W155" s="57"/>
      <c r="X155" s="57"/>
      <c r="Y155" s="57"/>
      <c r="Z155" s="122"/>
    </row>
    <row r="156" spans="1:26" ht="20.100000000000001" customHeight="1" x14ac:dyDescent="0.15">
      <c r="A156" s="104"/>
      <c r="B156" s="104"/>
      <c r="C156" s="123"/>
      <c r="D156" s="124"/>
      <c r="E156" s="121"/>
      <c r="F156" s="121"/>
      <c r="G156" s="121"/>
      <c r="H156" s="121"/>
      <c r="I156" s="130"/>
      <c r="J156" s="168" t="s">
        <v>10</v>
      </c>
      <c r="K156" s="136"/>
      <c r="L156" s="136"/>
      <c r="M156" s="136"/>
      <c r="N156" s="136"/>
      <c r="O156" s="136"/>
      <c r="P156" s="136"/>
      <c r="Q156" s="136"/>
      <c r="R156" s="136"/>
      <c r="S156" s="136"/>
      <c r="T156" s="136"/>
      <c r="U156" s="136"/>
      <c r="V156" s="136"/>
      <c r="W156" s="136"/>
      <c r="X156" s="136"/>
      <c r="Y156" s="136"/>
      <c r="Z156" s="122"/>
    </row>
    <row r="157" spans="1:26" ht="20.100000000000001" customHeight="1" x14ac:dyDescent="0.15">
      <c r="A157" s="104">
        <f>IF(AND($I149="する",TRIM($I157)=""), 1001, 0)</f>
        <v>0</v>
      </c>
      <c r="B157" s="104"/>
      <c r="C157" s="123"/>
      <c r="D157" s="124">
        <v>5</v>
      </c>
      <c r="E157" s="101" t="s">
        <v>28</v>
      </c>
      <c r="I157" s="57"/>
      <c r="J157" s="57"/>
      <c r="K157" s="57"/>
      <c r="L157" s="57"/>
      <c r="M157" s="57"/>
      <c r="N157" s="57"/>
      <c r="O157" s="57"/>
      <c r="P157" s="57"/>
      <c r="Q157" s="57"/>
      <c r="R157" s="57"/>
      <c r="S157" s="57"/>
      <c r="T157" s="57"/>
      <c r="U157" s="57"/>
      <c r="V157" s="57"/>
      <c r="W157" s="57"/>
      <c r="X157" s="57"/>
      <c r="Y157" s="57"/>
      <c r="Z157" s="122"/>
    </row>
    <row r="158" spans="1:26" ht="20.100000000000001" customHeight="1" x14ac:dyDescent="0.15">
      <c r="A158" s="104"/>
      <c r="B158" s="104"/>
      <c r="C158" s="128"/>
      <c r="D158" s="121"/>
      <c r="E158" s="121"/>
      <c r="F158" s="121"/>
      <c r="G158" s="121"/>
      <c r="H158" s="121"/>
      <c r="I158" s="130"/>
      <c r="J158" s="126" t="s">
        <v>11</v>
      </c>
      <c r="K158" s="136"/>
      <c r="L158" s="136"/>
      <c r="M158" s="136"/>
      <c r="N158" s="136"/>
      <c r="O158" s="136"/>
      <c r="P158" s="136"/>
      <c r="Q158" s="136"/>
      <c r="R158" s="136"/>
      <c r="S158" s="136"/>
      <c r="T158" s="136"/>
      <c r="U158" s="136"/>
      <c r="V158" s="136"/>
      <c r="W158" s="136"/>
      <c r="X158" s="136"/>
      <c r="Y158" s="136"/>
      <c r="Z158" s="122"/>
    </row>
    <row r="159" spans="1:26" ht="20.100000000000001" customHeight="1" x14ac:dyDescent="0.15">
      <c r="A159" s="104">
        <f>IF(AND($I149="する",NOT(AND(TRIM($I159)&lt;&gt;"",ISNUMBER(VALUE(SUBSTITUTE($I159,"-","")))))), 1001, 0)</f>
        <v>0</v>
      </c>
      <c r="B159" s="104"/>
      <c r="C159" s="123"/>
      <c r="D159" s="124">
        <v>6</v>
      </c>
      <c r="E159" s="101" t="s">
        <v>6</v>
      </c>
      <c r="I159" s="57"/>
      <c r="J159" s="57"/>
      <c r="K159" s="57"/>
      <c r="L159" s="57"/>
      <c r="M159" s="57"/>
      <c r="N159" s="121"/>
      <c r="O159" s="121"/>
      <c r="P159" s="121"/>
      <c r="Q159" s="121"/>
      <c r="R159" s="121"/>
      <c r="S159" s="121"/>
      <c r="T159" s="121"/>
      <c r="U159" s="121"/>
      <c r="V159" s="121"/>
      <c r="W159" s="121"/>
      <c r="X159" s="121"/>
      <c r="Y159" s="121"/>
      <c r="Z159" s="122"/>
    </row>
    <row r="160" spans="1:26" ht="20.100000000000001" customHeight="1" x14ac:dyDescent="0.15">
      <c r="A160" s="104"/>
      <c r="B160" s="104"/>
      <c r="C160" s="128"/>
      <c r="D160" s="121"/>
      <c r="E160" s="121"/>
      <c r="F160" s="121"/>
      <c r="G160" s="121"/>
      <c r="H160" s="121"/>
      <c r="I160" s="130"/>
      <c r="J160" s="126" t="s">
        <v>196</v>
      </c>
      <c r="K160" s="127"/>
      <c r="L160" s="127"/>
      <c r="M160" s="127"/>
      <c r="N160" s="127"/>
      <c r="O160" s="127"/>
      <c r="P160" s="127"/>
      <c r="Q160" s="127"/>
      <c r="R160" s="127"/>
      <c r="S160" s="127"/>
      <c r="T160" s="127"/>
      <c r="U160" s="127"/>
      <c r="V160" s="127"/>
      <c r="W160" s="127"/>
      <c r="X160" s="127"/>
      <c r="Y160" s="127"/>
      <c r="Z160" s="122"/>
    </row>
    <row r="161" spans="1:27" ht="20.100000000000001" customHeight="1" x14ac:dyDescent="0.15">
      <c r="A161" s="104">
        <f>IF(AND($I149="する",AND(TRIM($I161)&lt;&gt;"",NOT(ISNUMBER(VALUE(SUBSTITUTE($I161,"-","")))))), 1001, 0)</f>
        <v>0</v>
      </c>
      <c r="B161" s="104"/>
      <c r="C161" s="123"/>
      <c r="D161" s="124">
        <v>7</v>
      </c>
      <c r="E161" s="101" t="s">
        <v>7</v>
      </c>
      <c r="I161" s="57"/>
      <c r="J161" s="57"/>
      <c r="K161" s="57"/>
      <c r="L161" s="57"/>
      <c r="M161" s="57"/>
      <c r="N161" s="121"/>
      <c r="O161" s="121"/>
      <c r="P161" s="121"/>
      <c r="Q161" s="121"/>
      <c r="R161" s="121"/>
      <c r="S161" s="121"/>
      <c r="T161" s="121"/>
      <c r="U161" s="121"/>
      <c r="V161" s="121"/>
      <c r="W161" s="121"/>
      <c r="X161" s="121"/>
      <c r="Y161" s="121"/>
      <c r="Z161" s="122"/>
    </row>
    <row r="162" spans="1:27" ht="20.100000000000001" customHeight="1" x14ac:dyDescent="0.15">
      <c r="A162" s="104"/>
      <c r="B162" s="104"/>
      <c r="C162" s="128"/>
      <c r="D162" s="121"/>
      <c r="E162" s="121"/>
      <c r="F162" s="121"/>
      <c r="G162" s="121"/>
      <c r="H162" s="121"/>
      <c r="I162" s="130"/>
      <c r="J162" s="126" t="s">
        <v>42</v>
      </c>
      <c r="K162" s="127"/>
      <c r="L162" s="127"/>
      <c r="M162" s="127"/>
      <c r="N162" s="127"/>
      <c r="O162" s="127"/>
      <c r="P162" s="127"/>
      <c r="Q162" s="127"/>
      <c r="R162" s="127"/>
      <c r="S162" s="127"/>
      <c r="T162" s="127"/>
      <c r="U162" s="127"/>
      <c r="V162" s="127"/>
      <c r="W162" s="127"/>
      <c r="X162" s="127"/>
      <c r="Y162" s="127"/>
      <c r="Z162" s="122"/>
    </row>
    <row r="163" spans="1:27" ht="15" customHeight="1" x14ac:dyDescent="0.15">
      <c r="A163" s="104"/>
      <c r="B163" s="104"/>
      <c r="C163" s="137"/>
      <c r="D163" s="138"/>
      <c r="E163" s="138"/>
      <c r="F163" s="138"/>
      <c r="G163" s="138"/>
      <c r="H163" s="138"/>
      <c r="I163" s="139"/>
      <c r="J163" s="139"/>
      <c r="K163" s="139"/>
      <c r="L163" s="139"/>
      <c r="M163" s="139"/>
      <c r="N163" s="139"/>
      <c r="O163" s="139"/>
      <c r="P163" s="139"/>
      <c r="Q163" s="139"/>
      <c r="R163" s="139"/>
      <c r="S163" s="139"/>
      <c r="T163" s="139"/>
      <c r="U163" s="139"/>
      <c r="V163" s="139"/>
      <c r="W163" s="139"/>
      <c r="X163" s="139"/>
      <c r="Y163" s="139"/>
      <c r="Z163" s="140"/>
    </row>
    <row r="164" spans="1:27" ht="15" customHeight="1" x14ac:dyDescent="0.15">
      <c r="A164" s="104"/>
      <c r="B164" s="104"/>
      <c r="C164" s="121"/>
      <c r="D164" s="121"/>
      <c r="E164" s="121"/>
      <c r="F164" s="121"/>
      <c r="G164" s="121"/>
      <c r="H164" s="121"/>
      <c r="I164" s="136"/>
      <c r="J164" s="136"/>
      <c r="K164" s="136"/>
      <c r="L164" s="136"/>
      <c r="M164" s="136"/>
      <c r="N164" s="136"/>
      <c r="O164" s="136"/>
      <c r="P164" s="136"/>
      <c r="Q164" s="136"/>
      <c r="R164" s="136"/>
      <c r="S164" s="136"/>
      <c r="T164" s="136"/>
      <c r="U164" s="136"/>
      <c r="V164" s="136"/>
      <c r="W164" s="136"/>
      <c r="X164" s="136"/>
      <c r="Y164" s="136"/>
      <c r="Z164" s="121"/>
    </row>
    <row r="165" spans="1:27" ht="15" customHeight="1" x14ac:dyDescent="0.15">
      <c r="A165" s="104"/>
      <c r="B165" s="104"/>
      <c r="C165" s="121"/>
      <c r="D165" s="121"/>
      <c r="E165" s="121"/>
      <c r="F165" s="121"/>
      <c r="G165" s="121"/>
      <c r="H165" s="121"/>
      <c r="I165" s="136"/>
      <c r="J165" s="121"/>
      <c r="K165" s="121"/>
      <c r="L165" s="121"/>
      <c r="M165" s="121"/>
      <c r="N165" s="121"/>
      <c r="O165" s="121"/>
      <c r="P165" s="121"/>
      <c r="Q165" s="121"/>
      <c r="R165" s="121"/>
      <c r="S165" s="121"/>
      <c r="T165" s="121"/>
      <c r="U165" s="121"/>
      <c r="V165" s="121"/>
      <c r="W165" s="121"/>
      <c r="X165" s="121"/>
      <c r="Y165" s="121"/>
      <c r="Z165" s="121"/>
    </row>
    <row r="166" spans="1:27" ht="20.100000000000001" customHeight="1" x14ac:dyDescent="0.15">
      <c r="A166" s="104"/>
      <c r="B166" s="104"/>
      <c r="C166" s="141" t="s">
        <v>31</v>
      </c>
      <c r="D166" s="142"/>
      <c r="E166" s="142"/>
      <c r="F166" s="142"/>
      <c r="G166" s="142"/>
      <c r="H166" s="142"/>
      <c r="I166" s="143"/>
      <c r="L166" s="169"/>
      <c r="N166" s="170"/>
      <c r="P166" s="171"/>
      <c r="Q166" s="171"/>
      <c r="R166" s="171"/>
      <c r="S166" s="158"/>
      <c r="T166" s="158"/>
      <c r="U166" s="158"/>
      <c r="V166" s="158"/>
      <c r="W166" s="158"/>
      <c r="X166" s="158"/>
      <c r="Y166" s="158"/>
      <c r="AA166" s="170"/>
    </row>
    <row r="167" spans="1:27" ht="15" customHeight="1" x14ac:dyDescent="0.15">
      <c r="A167" s="104"/>
      <c r="B167" s="104"/>
      <c r="C167" s="117"/>
      <c r="D167" s="118"/>
      <c r="E167" s="118"/>
      <c r="F167" s="118"/>
      <c r="G167" s="118"/>
      <c r="H167" s="118"/>
      <c r="I167" s="118"/>
      <c r="J167" s="119"/>
      <c r="K167" s="119"/>
      <c r="L167" s="172"/>
      <c r="M167" s="172"/>
      <c r="N167" s="173"/>
      <c r="O167" s="173"/>
      <c r="P167" s="174"/>
      <c r="Q167" s="174"/>
      <c r="R167" s="174"/>
      <c r="Z167" s="120"/>
      <c r="AA167" s="170"/>
    </row>
    <row r="168" spans="1:27" ht="15.75" hidden="1" customHeight="1" x14ac:dyDescent="0.15">
      <c r="A168" s="104"/>
      <c r="B168" s="104"/>
      <c r="C168" s="117"/>
      <c r="D168" s="118"/>
      <c r="E168" s="118"/>
      <c r="F168" s="118"/>
      <c r="G168" s="118"/>
      <c r="H168" s="118"/>
      <c r="I168" s="118"/>
      <c r="J168" s="121"/>
      <c r="K168" s="121"/>
      <c r="L168" s="175"/>
      <c r="M168" s="175"/>
      <c r="N168" s="176"/>
      <c r="O168" s="176"/>
      <c r="P168" s="177"/>
      <c r="Q168" s="177"/>
      <c r="R168" s="177"/>
      <c r="Z168" s="122"/>
      <c r="AA168" s="170"/>
    </row>
    <row r="169" spans="1:27" ht="20.100000000000001" customHeight="1" x14ac:dyDescent="0.15">
      <c r="A169" s="104"/>
      <c r="B169" s="104"/>
      <c r="C169" s="117"/>
      <c r="D169" s="124">
        <v>1</v>
      </c>
      <c r="E169" s="121" t="s">
        <v>47</v>
      </c>
      <c r="F169" s="118"/>
      <c r="G169" s="118"/>
      <c r="H169" s="118"/>
      <c r="I169" s="121"/>
      <c r="J169" s="121"/>
      <c r="K169" s="121"/>
      <c r="L169" s="121"/>
      <c r="M169" s="121"/>
      <c r="N169" s="121"/>
      <c r="O169" s="121"/>
      <c r="P169" s="121"/>
      <c r="Q169" s="121"/>
      <c r="R169" s="121"/>
      <c r="S169" s="121"/>
      <c r="T169" s="121"/>
      <c r="U169" s="121"/>
      <c r="V169" s="121"/>
      <c r="W169" s="121"/>
      <c r="X169" s="121"/>
      <c r="Y169" s="121"/>
      <c r="Z169" s="110"/>
    </row>
    <row r="170" spans="1:27" ht="20.100000000000001" customHeight="1" x14ac:dyDescent="0.15">
      <c r="A170" s="104"/>
      <c r="B170" s="104"/>
      <c r="C170" s="123"/>
      <c r="D170" s="110"/>
      <c r="E170" s="178" t="s">
        <v>48</v>
      </c>
      <c r="F170" s="179"/>
      <c r="G170" s="179"/>
      <c r="H170" s="179"/>
      <c r="I170" s="180" t="s">
        <v>49</v>
      </c>
      <c r="J170" s="181"/>
      <c r="K170" s="181"/>
      <c r="L170" s="181"/>
      <c r="M170" s="182"/>
      <c r="Z170" s="110"/>
    </row>
    <row r="171" spans="1:27" ht="20.100000000000001" customHeight="1" x14ac:dyDescent="0.15">
      <c r="A171" s="104">
        <f>IF(TRIM(I171)="", 1001, 0)</f>
        <v>1001</v>
      </c>
      <c r="B171" s="104"/>
      <c r="C171" s="123"/>
      <c r="D171" s="110"/>
      <c r="E171" s="183" t="s">
        <v>50</v>
      </c>
      <c r="F171" s="184"/>
      <c r="G171" s="184"/>
      <c r="I171" s="48"/>
      <c r="J171" s="49"/>
      <c r="K171" s="49"/>
      <c r="L171" s="49"/>
      <c r="M171" s="50"/>
      <c r="Z171" s="110"/>
    </row>
    <row r="172" spans="1:27" ht="20.100000000000001" customHeight="1" x14ac:dyDescent="0.15">
      <c r="A172" s="104">
        <f>IF(TRIM(I172)="", 1001, 0)</f>
        <v>1001</v>
      </c>
      <c r="B172" s="104"/>
      <c r="C172" s="123"/>
      <c r="D172" s="110"/>
      <c r="E172" s="185" t="s">
        <v>184</v>
      </c>
      <c r="H172" s="186"/>
      <c r="I172" s="51"/>
      <c r="J172" s="52"/>
      <c r="K172" s="52"/>
      <c r="L172" s="52"/>
      <c r="M172" s="53"/>
      <c r="Z172" s="110"/>
    </row>
    <row r="173" spans="1:27" ht="20.100000000000001" customHeight="1" x14ac:dyDescent="0.15">
      <c r="A173" s="104">
        <f>IF(TRIM(I173)="", 1001, 0)</f>
        <v>1001</v>
      </c>
      <c r="B173" s="104"/>
      <c r="C173" s="123"/>
      <c r="D173" s="110"/>
      <c r="E173" s="187" t="s">
        <v>51</v>
      </c>
      <c r="F173" s="188"/>
      <c r="G173" s="188"/>
      <c r="H173" s="188"/>
      <c r="I173" s="51"/>
      <c r="J173" s="52"/>
      <c r="K173" s="52"/>
      <c r="L173" s="52"/>
      <c r="M173" s="53"/>
      <c r="Z173" s="110"/>
    </row>
    <row r="174" spans="1:27" ht="20.100000000000001" customHeight="1" thickBot="1" x14ac:dyDescent="0.2">
      <c r="A174" s="104">
        <f>IF(TRIM(I174)="", 1001, 0)</f>
        <v>1001</v>
      </c>
      <c r="B174" s="104"/>
      <c r="C174" s="123"/>
      <c r="D174" s="110"/>
      <c r="E174" s="185" t="s">
        <v>52</v>
      </c>
      <c r="I174" s="77"/>
      <c r="J174" s="78"/>
      <c r="K174" s="78"/>
      <c r="L174" s="78"/>
      <c r="M174" s="81"/>
      <c r="Z174" s="110"/>
    </row>
    <row r="175" spans="1:27" ht="20.100000000000001" customHeight="1" thickTop="1" x14ac:dyDescent="0.15">
      <c r="A175" s="104"/>
      <c r="B175" s="104"/>
      <c r="C175" s="123"/>
      <c r="E175" s="189" t="s">
        <v>53</v>
      </c>
      <c r="F175" s="190"/>
      <c r="G175" s="190"/>
      <c r="H175" s="190"/>
      <c r="I175" s="191">
        <f>I171+I173+I174</f>
        <v>0</v>
      </c>
      <c r="J175" s="192"/>
      <c r="K175" s="192"/>
      <c r="L175" s="192"/>
      <c r="M175" s="193"/>
      <c r="Z175" s="110"/>
    </row>
    <row r="176" spans="1:27" ht="20.100000000000001" customHeight="1" x14ac:dyDescent="0.15">
      <c r="A176" s="104"/>
      <c r="B176" s="104"/>
      <c r="C176" s="123"/>
      <c r="D176" s="124"/>
      <c r="E176" s="121"/>
      <c r="F176" s="121"/>
      <c r="G176" s="121"/>
      <c r="H176" s="121"/>
      <c r="I176" s="194"/>
      <c r="J176" s="194"/>
      <c r="K176" s="194"/>
      <c r="L176" s="195"/>
      <c r="M176" s="195"/>
      <c r="N176" s="195"/>
      <c r="O176" s="194"/>
      <c r="P176" s="194"/>
      <c r="Q176" s="194"/>
      <c r="R176" s="194"/>
      <c r="S176" s="194"/>
      <c r="T176" s="194"/>
      <c r="U176" s="194"/>
      <c r="V176" s="194"/>
      <c r="W176" s="194"/>
      <c r="X176" s="194"/>
      <c r="Y176" s="194"/>
      <c r="Z176" s="110"/>
    </row>
    <row r="177" spans="1:26" ht="20.100000000000001" customHeight="1" x14ac:dyDescent="0.15">
      <c r="A177" s="104"/>
      <c r="B177" s="104"/>
      <c r="C177" s="123"/>
      <c r="D177" s="124">
        <v>2</v>
      </c>
      <c r="E177" s="121" t="s">
        <v>54</v>
      </c>
      <c r="F177" s="121"/>
      <c r="G177" s="121"/>
      <c r="H177" s="121"/>
      <c r="I177" s="196"/>
      <c r="Z177" s="110"/>
    </row>
    <row r="178" spans="1:26" ht="20.100000000000001" customHeight="1" x14ac:dyDescent="0.15">
      <c r="A178" s="104"/>
      <c r="B178" s="104"/>
      <c r="C178" s="123"/>
      <c r="D178" s="124"/>
      <c r="E178" s="121" t="s">
        <v>55</v>
      </c>
      <c r="F178" s="121"/>
      <c r="G178" s="121"/>
      <c r="H178" s="121"/>
      <c r="I178" s="46"/>
      <c r="J178" s="47"/>
      <c r="K178" s="47"/>
      <c r="L178" s="47"/>
      <c r="M178" s="47"/>
      <c r="N178" s="121" t="s">
        <v>56</v>
      </c>
      <c r="O178" s="121"/>
      <c r="P178" s="121"/>
      <c r="Q178" s="121"/>
      <c r="R178" s="176"/>
      <c r="S178" s="121"/>
      <c r="T178" s="121"/>
      <c r="U178" s="121"/>
      <c r="V178" s="121"/>
      <c r="W178" s="121"/>
      <c r="X178" s="121"/>
      <c r="Y178" s="121"/>
      <c r="Z178" s="110"/>
    </row>
    <row r="179" spans="1:26" ht="20.100000000000001" customHeight="1" x14ac:dyDescent="0.15">
      <c r="A179" s="104"/>
      <c r="B179" s="104"/>
      <c r="C179" s="123"/>
      <c r="D179" s="124"/>
      <c r="E179" s="121"/>
      <c r="F179" s="121"/>
      <c r="G179" s="121"/>
      <c r="H179" s="121"/>
      <c r="I179" s="197"/>
      <c r="J179" s="194"/>
      <c r="K179" s="194"/>
      <c r="L179" s="195"/>
      <c r="M179" s="195"/>
      <c r="N179" s="195"/>
      <c r="O179" s="194"/>
      <c r="P179" s="194"/>
      <c r="Q179" s="194"/>
      <c r="R179" s="194"/>
      <c r="S179" s="194"/>
      <c r="T179" s="194"/>
      <c r="U179" s="194"/>
      <c r="V179" s="194"/>
      <c r="W179" s="194"/>
      <c r="X179" s="194"/>
      <c r="Y179" s="194"/>
      <c r="Z179" s="110"/>
    </row>
    <row r="180" spans="1:26" ht="20.100000000000001" customHeight="1" x14ac:dyDescent="0.15">
      <c r="A180" s="104"/>
      <c r="B180" s="104"/>
      <c r="C180" s="123"/>
      <c r="D180" s="124">
        <v>3</v>
      </c>
      <c r="E180" s="121" t="s">
        <v>57</v>
      </c>
      <c r="F180" s="121"/>
      <c r="G180" s="121"/>
      <c r="H180" s="121"/>
      <c r="I180" s="170"/>
      <c r="Z180" s="110"/>
    </row>
    <row r="181" spans="1:26" ht="20.100000000000001" customHeight="1" x14ac:dyDescent="0.15">
      <c r="A181" s="104"/>
      <c r="B181" s="104"/>
      <c r="C181" s="123"/>
      <c r="D181" s="124"/>
      <c r="E181" s="198" t="s">
        <v>58</v>
      </c>
      <c r="F181" s="198"/>
      <c r="G181" s="198"/>
      <c r="H181" s="198"/>
      <c r="I181" s="48"/>
      <c r="J181" s="49"/>
      <c r="K181" s="49"/>
      <c r="L181" s="49"/>
      <c r="M181" s="50"/>
      <c r="Z181" s="110"/>
    </row>
    <row r="182" spans="1:26" ht="20.100000000000001" customHeight="1" x14ac:dyDescent="0.15">
      <c r="A182" s="104"/>
      <c r="B182" s="104"/>
      <c r="C182" s="123"/>
      <c r="D182" s="124"/>
      <c r="E182" s="199" t="s">
        <v>59</v>
      </c>
      <c r="F182" s="199"/>
      <c r="G182" s="199"/>
      <c r="H182" s="199"/>
      <c r="I182" s="51"/>
      <c r="J182" s="52"/>
      <c r="K182" s="52"/>
      <c r="L182" s="52"/>
      <c r="M182" s="53"/>
      <c r="Z182" s="110"/>
    </row>
    <row r="183" spans="1:26" ht="20.100000000000001" customHeight="1" x14ac:dyDescent="0.15">
      <c r="A183" s="104"/>
      <c r="B183" s="104"/>
      <c r="C183" s="123"/>
      <c r="D183" s="124"/>
      <c r="E183" s="199" t="s">
        <v>60</v>
      </c>
      <c r="F183" s="199"/>
      <c r="G183" s="199"/>
      <c r="H183" s="199"/>
      <c r="I183" s="51"/>
      <c r="J183" s="52"/>
      <c r="K183" s="52"/>
      <c r="L183" s="52"/>
      <c r="M183" s="53"/>
      <c r="Z183" s="110"/>
    </row>
    <row r="184" spans="1:26" ht="20.100000000000001" customHeight="1" x14ac:dyDescent="0.15">
      <c r="A184" s="104"/>
      <c r="B184" s="104"/>
      <c r="C184" s="123"/>
      <c r="D184" s="124"/>
      <c r="E184" s="200" t="s">
        <v>61</v>
      </c>
      <c r="F184" s="200"/>
      <c r="G184" s="200"/>
      <c r="H184" s="200"/>
      <c r="I184" s="54"/>
      <c r="J184" s="55"/>
      <c r="K184" s="55"/>
      <c r="L184" s="55"/>
      <c r="M184" s="56"/>
      <c r="Z184" s="110"/>
    </row>
    <row r="185" spans="1:26" ht="20.100000000000001" customHeight="1" x14ac:dyDescent="0.15">
      <c r="A185" s="104"/>
      <c r="B185" s="104"/>
      <c r="C185" s="123"/>
      <c r="D185" s="12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10"/>
    </row>
    <row r="186" spans="1:26" ht="20.100000000000001" customHeight="1" x14ac:dyDescent="0.15">
      <c r="A186" s="104"/>
      <c r="B186" s="104"/>
      <c r="C186" s="123"/>
      <c r="D186" s="124">
        <v>4</v>
      </c>
      <c r="E186" s="121" t="s">
        <v>62</v>
      </c>
      <c r="F186" s="121"/>
      <c r="G186" s="121"/>
      <c r="H186" s="121"/>
      <c r="T186" s="194"/>
      <c r="U186" s="194"/>
      <c r="V186" s="194"/>
      <c r="W186" s="194"/>
      <c r="X186" s="194"/>
      <c r="Y186" s="194"/>
      <c r="Z186" s="110"/>
    </row>
    <row r="187" spans="1:26" ht="20.100000000000001" customHeight="1" x14ac:dyDescent="0.15">
      <c r="A187" s="104"/>
      <c r="B187" s="104"/>
      <c r="C187" s="123"/>
      <c r="D187" s="124"/>
      <c r="E187" s="167" t="s">
        <v>63</v>
      </c>
      <c r="F187" s="121"/>
      <c r="G187" s="121"/>
      <c r="H187" s="121"/>
      <c r="I187" s="170"/>
      <c r="T187" s="194"/>
      <c r="U187" s="194"/>
      <c r="V187" s="194"/>
      <c r="W187" s="194"/>
      <c r="X187" s="194"/>
      <c r="Y187" s="194"/>
      <c r="Z187" s="110"/>
    </row>
    <row r="188" spans="1:26" ht="20.100000000000001" customHeight="1" x14ac:dyDescent="0.15">
      <c r="A188" s="104"/>
      <c r="B188" s="104"/>
      <c r="C188" s="123"/>
      <c r="D188" s="124"/>
      <c r="E188" s="201" t="s">
        <v>64</v>
      </c>
      <c r="F188" s="202"/>
      <c r="G188" s="202"/>
      <c r="H188" s="202"/>
      <c r="I188" s="203" t="str">
        <f>IF(ISERROR(I178/I184),"",ROUND(I178/I184*100,0))</f>
        <v/>
      </c>
      <c r="J188" s="204"/>
      <c r="K188" s="204"/>
      <c r="L188" s="204"/>
      <c r="M188" s="205" t="s">
        <v>65</v>
      </c>
      <c r="N188" s="101" t="s">
        <v>66</v>
      </c>
      <c r="O188" s="195"/>
      <c r="T188" s="194"/>
      <c r="U188" s="194"/>
      <c r="V188" s="194"/>
      <c r="W188" s="194"/>
      <c r="X188" s="194"/>
      <c r="Y188" s="194"/>
      <c r="Z188" s="110"/>
    </row>
    <row r="189" spans="1:26" ht="20.100000000000001" customHeight="1" x14ac:dyDescent="0.15">
      <c r="A189" s="104"/>
      <c r="B189" s="104"/>
      <c r="C189" s="123"/>
      <c r="D189" s="124"/>
      <c r="E189" s="201" t="s">
        <v>67</v>
      </c>
      <c r="F189" s="202"/>
      <c r="G189" s="202"/>
      <c r="H189" s="202"/>
      <c r="I189" s="203" t="str">
        <f>IF(ISERROR(I181/I182),"",ROUND(I181/I182*100,0))</f>
        <v/>
      </c>
      <c r="J189" s="204"/>
      <c r="K189" s="204"/>
      <c r="L189" s="204"/>
      <c r="M189" s="205" t="s">
        <v>65</v>
      </c>
      <c r="N189" s="101" t="s">
        <v>68</v>
      </c>
      <c r="O189" s="195"/>
      <c r="T189" s="194"/>
      <c r="U189" s="194"/>
      <c r="V189" s="194"/>
      <c r="W189" s="194"/>
      <c r="X189" s="194"/>
      <c r="Y189" s="194"/>
      <c r="Z189" s="110"/>
    </row>
    <row r="190" spans="1:26" ht="20.100000000000001" customHeight="1" x14ac:dyDescent="0.15">
      <c r="A190" s="104"/>
      <c r="B190" s="104"/>
      <c r="C190" s="123"/>
      <c r="D190" s="124"/>
      <c r="E190" s="201" t="s">
        <v>69</v>
      </c>
      <c r="F190" s="202"/>
      <c r="G190" s="202"/>
      <c r="H190" s="202"/>
      <c r="I190" s="203" t="str">
        <f>IF(ISERROR(I175/I183),"",ROUND(I175/I183*100,0))</f>
        <v/>
      </c>
      <c r="J190" s="204"/>
      <c r="K190" s="204"/>
      <c r="L190" s="204"/>
      <c r="M190" s="205" t="s">
        <v>65</v>
      </c>
      <c r="N190" s="101" t="s">
        <v>70</v>
      </c>
      <c r="O190" s="195"/>
      <c r="T190" s="194"/>
      <c r="U190" s="194"/>
      <c r="V190" s="194"/>
      <c r="W190" s="194"/>
      <c r="X190" s="194"/>
      <c r="Y190" s="194"/>
      <c r="Z190" s="110"/>
    </row>
    <row r="191" spans="1:26" ht="20.100000000000001" customHeight="1" x14ac:dyDescent="0.15">
      <c r="A191" s="104"/>
      <c r="B191" s="104"/>
      <c r="C191" s="123"/>
      <c r="D191" s="124"/>
      <c r="E191" s="206"/>
      <c r="F191" s="121"/>
      <c r="G191" s="121"/>
      <c r="H191" s="121"/>
      <c r="J191" s="104"/>
      <c r="K191" s="104"/>
      <c r="L191" s="104"/>
      <c r="M191" s="195"/>
      <c r="N191" s="195"/>
      <c r="O191" s="194"/>
      <c r="P191" s="194"/>
      <c r="Q191" s="194"/>
      <c r="R191" s="194"/>
      <c r="S191" s="194"/>
      <c r="T191" s="194"/>
      <c r="U191" s="194"/>
      <c r="V191" s="194"/>
      <c r="W191" s="194"/>
      <c r="X191" s="194"/>
      <c r="Y191" s="194"/>
      <c r="Z191" s="110"/>
    </row>
    <row r="192" spans="1:26" ht="20.100000000000001" customHeight="1" x14ac:dyDescent="0.15">
      <c r="A192" s="104"/>
      <c r="B192" s="104"/>
      <c r="C192" s="123"/>
      <c r="D192" s="124">
        <v>5</v>
      </c>
      <c r="E192" s="121" t="s">
        <v>71</v>
      </c>
      <c r="F192" s="121"/>
      <c r="P192" s="207"/>
      <c r="Q192" s="194"/>
      <c r="R192" s="194"/>
      <c r="S192" s="194"/>
      <c r="T192" s="194"/>
      <c r="U192" s="194"/>
      <c r="V192" s="194"/>
      <c r="W192" s="194"/>
      <c r="X192" s="194"/>
      <c r="Y192" s="194"/>
      <c r="Z192" s="122"/>
    </row>
    <row r="193" spans="1:26" ht="60" customHeight="1" x14ac:dyDescent="0.15">
      <c r="A193" s="104"/>
      <c r="B193" s="104"/>
      <c r="C193" s="123"/>
      <c r="D193" s="124"/>
      <c r="E193" s="208" t="s">
        <v>185</v>
      </c>
      <c r="F193" s="208"/>
      <c r="G193" s="208"/>
      <c r="H193" s="208"/>
      <c r="I193" s="208"/>
      <c r="J193" s="208"/>
      <c r="K193" s="208"/>
      <c r="L193" s="208"/>
      <c r="M193" s="208"/>
      <c r="N193" s="208"/>
      <c r="O193" s="208"/>
      <c r="P193" s="208"/>
      <c r="Q193" s="208"/>
      <c r="R193" s="208"/>
      <c r="S193" s="208"/>
      <c r="T193" s="208"/>
      <c r="U193" s="208"/>
      <c r="V193" s="208"/>
      <c r="W193" s="208"/>
      <c r="X193" s="208"/>
      <c r="Y193" s="208"/>
      <c r="Z193" s="122"/>
    </row>
    <row r="194" spans="1:26" ht="20.100000000000001" customHeight="1" x14ac:dyDescent="0.15">
      <c r="A194" s="104">
        <f>IF(COUNTIF($K195:$K198,"○")&gt;1, 1001, 0)</f>
        <v>0</v>
      </c>
      <c r="B194" s="406"/>
      <c r="C194" s="123"/>
      <c r="D194" s="124"/>
      <c r="E194" s="201" t="s">
        <v>72</v>
      </c>
      <c r="F194" s="202"/>
      <c r="G194" s="202"/>
      <c r="H194" s="202"/>
      <c r="I194" s="202"/>
      <c r="J194" s="209"/>
      <c r="K194" s="210" t="s">
        <v>186</v>
      </c>
      <c r="L194" s="211" t="s">
        <v>73</v>
      </c>
      <c r="M194" s="212"/>
      <c r="N194" s="212"/>
      <c r="O194" s="213"/>
      <c r="P194" s="214" t="s">
        <v>74</v>
      </c>
      <c r="Q194" s="214"/>
      <c r="R194" s="215"/>
      <c r="T194" s="216"/>
      <c r="U194" s="216"/>
      <c r="V194" s="216"/>
      <c r="W194" s="216"/>
      <c r="X194" s="216"/>
      <c r="Y194" s="216"/>
      <c r="Z194" s="122"/>
    </row>
    <row r="195" spans="1:26" ht="20.100000000000001" customHeight="1" x14ac:dyDescent="0.15">
      <c r="A195" s="104"/>
      <c r="B195" s="104"/>
      <c r="C195" s="123"/>
      <c r="D195" s="217"/>
      <c r="E195" s="218" t="s">
        <v>187</v>
      </c>
      <c r="F195" s="219"/>
      <c r="G195" s="219"/>
      <c r="H195" s="219"/>
      <c r="I195" s="219"/>
      <c r="J195" s="220"/>
      <c r="K195" s="14"/>
      <c r="L195" s="221"/>
      <c r="M195" s="222"/>
      <c r="N195" s="222"/>
      <c r="O195" s="223"/>
      <c r="P195" s="224"/>
      <c r="Q195" s="225"/>
      <c r="R195" s="226"/>
      <c r="T195" s="216"/>
      <c r="U195" s="216"/>
      <c r="V195" s="216"/>
      <c r="W195" s="216"/>
      <c r="X195" s="216"/>
      <c r="Y195" s="216"/>
      <c r="Z195" s="122"/>
    </row>
    <row r="196" spans="1:26" ht="20.100000000000001" customHeight="1" x14ac:dyDescent="0.15">
      <c r="A196" s="104">
        <f>IF(AND($K196="○",TRIM($L196)=""), 1001, 0)</f>
        <v>0</v>
      </c>
      <c r="B196" s="104"/>
      <c r="C196" s="123"/>
      <c r="D196" s="217"/>
      <c r="E196" s="227" t="s">
        <v>188</v>
      </c>
      <c r="F196" s="228"/>
      <c r="G196" s="228"/>
      <c r="H196" s="228"/>
      <c r="I196" s="228"/>
      <c r="J196" s="229"/>
      <c r="K196" s="15"/>
      <c r="L196" s="40"/>
      <c r="M196" s="35"/>
      <c r="N196" s="35"/>
      <c r="O196" s="36"/>
      <c r="P196" s="230"/>
      <c r="Q196" s="231"/>
      <c r="R196" s="232"/>
      <c r="T196" s="136"/>
      <c r="U196" s="136"/>
      <c r="V196" s="136"/>
      <c r="W196" s="136"/>
      <c r="X196" s="136"/>
      <c r="Y196" s="136"/>
      <c r="Z196" s="122"/>
    </row>
    <row r="197" spans="1:26" ht="20.100000000000001" customHeight="1" x14ac:dyDescent="0.15">
      <c r="A197" s="104">
        <f>IF(AND($K197="○",TRIM($L197)=""), 1001, 0)</f>
        <v>0</v>
      </c>
      <c r="B197" s="104"/>
      <c r="C197" s="123"/>
      <c r="D197" s="217"/>
      <c r="E197" s="227" t="s">
        <v>189</v>
      </c>
      <c r="F197" s="228"/>
      <c r="G197" s="228"/>
      <c r="H197" s="228"/>
      <c r="I197" s="228"/>
      <c r="J197" s="229"/>
      <c r="K197" s="16"/>
      <c r="L197" s="40"/>
      <c r="M197" s="35"/>
      <c r="N197" s="35"/>
      <c r="O197" s="36"/>
      <c r="P197" s="233">
        <v>100</v>
      </c>
      <c r="Q197" s="233"/>
      <c r="R197" s="110" t="s">
        <v>75</v>
      </c>
      <c r="T197" s="136"/>
      <c r="U197" s="136"/>
      <c r="V197" s="136"/>
      <c r="W197" s="136"/>
      <c r="X197" s="136"/>
      <c r="Y197" s="136"/>
      <c r="Z197" s="122"/>
    </row>
    <row r="198" spans="1:26" ht="20.100000000000001" customHeight="1" x14ac:dyDescent="0.15">
      <c r="A198" s="104">
        <f>IF(AND(K$198="○",OR(TRIM(L198)="",TRIM(P198)="")),1001, 0)</f>
        <v>0</v>
      </c>
      <c r="B198" s="104"/>
      <c r="C198" s="123"/>
      <c r="D198" s="217"/>
      <c r="E198" s="234" t="s">
        <v>190</v>
      </c>
      <c r="F198" s="235"/>
      <c r="G198" s="235"/>
      <c r="H198" s="235"/>
      <c r="I198" s="235"/>
      <c r="J198" s="236"/>
      <c r="K198" s="58"/>
      <c r="L198" s="40"/>
      <c r="M198" s="35"/>
      <c r="N198" s="35"/>
      <c r="O198" s="36"/>
      <c r="P198" s="60"/>
      <c r="Q198" s="61"/>
      <c r="R198" s="186" t="s">
        <v>75</v>
      </c>
      <c r="T198" s="136"/>
      <c r="U198" s="136"/>
      <c r="V198" s="136"/>
      <c r="W198" s="136"/>
      <c r="X198" s="136"/>
      <c r="Y198" s="136"/>
      <c r="Z198" s="122"/>
    </row>
    <row r="199" spans="1:26" ht="20.100000000000001" customHeight="1" x14ac:dyDescent="0.15">
      <c r="A199" s="104"/>
      <c r="B199" s="104"/>
      <c r="C199" s="123"/>
      <c r="D199" s="217"/>
      <c r="E199" s="237"/>
      <c r="F199" s="238"/>
      <c r="G199" s="238"/>
      <c r="H199" s="238"/>
      <c r="I199" s="238"/>
      <c r="J199" s="239"/>
      <c r="K199" s="59"/>
      <c r="L199" s="44"/>
      <c r="M199" s="38"/>
      <c r="N199" s="38"/>
      <c r="O199" s="39"/>
      <c r="P199" s="62"/>
      <c r="Q199" s="63"/>
      <c r="R199" s="113" t="s">
        <v>75</v>
      </c>
      <c r="T199" s="136"/>
      <c r="U199" s="136"/>
      <c r="V199" s="136"/>
      <c r="W199" s="136"/>
      <c r="X199" s="136"/>
      <c r="Y199" s="136"/>
      <c r="Z199" s="122"/>
    </row>
    <row r="200" spans="1:26" ht="20.100000000000001" customHeight="1" x14ac:dyDescent="0.15">
      <c r="A200" s="104"/>
      <c r="B200" s="104"/>
      <c r="C200" s="123"/>
      <c r="D200" s="124"/>
      <c r="E200" s="216"/>
      <c r="F200" s="216"/>
      <c r="G200" s="216"/>
      <c r="H200" s="216"/>
      <c r="I200" s="216"/>
      <c r="J200" s="216"/>
      <c r="T200" s="136"/>
      <c r="U200" s="136"/>
      <c r="V200" s="136"/>
      <c r="W200" s="136"/>
      <c r="X200" s="136"/>
      <c r="Y200" s="136"/>
      <c r="Z200" s="122"/>
    </row>
    <row r="201" spans="1:26" ht="20.100000000000001" customHeight="1" x14ac:dyDescent="0.15">
      <c r="A201" s="104">
        <f>IF(TRIM(I201)="", 1001, 0)</f>
        <v>1001</v>
      </c>
      <c r="B201" s="104"/>
      <c r="C201" s="123"/>
      <c r="D201" s="124">
        <v>6</v>
      </c>
      <c r="E201" s="121" t="s">
        <v>76</v>
      </c>
      <c r="F201" s="121"/>
      <c r="G201" s="121"/>
      <c r="H201" s="121"/>
      <c r="I201" s="57"/>
      <c r="J201" s="57"/>
      <c r="K201" s="57"/>
      <c r="L201" s="57"/>
      <c r="M201" s="57"/>
      <c r="N201" s="240" t="s">
        <v>77</v>
      </c>
      <c r="O201" s="194"/>
      <c r="P201" s="207"/>
      <c r="Q201" s="194"/>
      <c r="R201" s="194"/>
      <c r="S201" s="194"/>
      <c r="T201" s="194"/>
      <c r="U201" s="194"/>
      <c r="V201" s="194"/>
      <c r="W201" s="194"/>
      <c r="X201" s="194"/>
      <c r="Y201" s="194"/>
      <c r="Z201" s="110"/>
    </row>
    <row r="202" spans="1:26" ht="20.100000000000001" customHeight="1" x14ac:dyDescent="0.15">
      <c r="A202" s="104"/>
      <c r="B202" s="104"/>
      <c r="C202" s="123"/>
      <c r="D202" s="124"/>
      <c r="E202" s="121"/>
      <c r="F202" s="121"/>
      <c r="G202" s="121"/>
      <c r="H202" s="121"/>
      <c r="I202" s="150"/>
      <c r="J202" s="126" t="s">
        <v>194</v>
      </c>
      <c r="K202" s="126"/>
      <c r="L202" s="126"/>
      <c r="M202" s="241"/>
      <c r="N202" s="242"/>
      <c r="O202" s="126"/>
      <c r="P202" s="241"/>
      <c r="Q202" s="126"/>
      <c r="R202" s="126"/>
      <c r="S202" s="126"/>
      <c r="T202" s="126"/>
      <c r="U202" s="126"/>
      <c r="V202" s="126"/>
      <c r="W202" s="126"/>
      <c r="X202" s="126"/>
      <c r="Y202" s="126"/>
      <c r="Z202" s="110"/>
    </row>
    <row r="203" spans="1:26" ht="20.100000000000001" customHeight="1" x14ac:dyDescent="0.15">
      <c r="A203" s="104"/>
      <c r="B203" s="104"/>
      <c r="C203" s="123"/>
      <c r="D203" s="124">
        <v>7</v>
      </c>
      <c r="E203" s="121" t="s">
        <v>78</v>
      </c>
      <c r="F203" s="121"/>
      <c r="G203" s="121"/>
      <c r="H203" s="121"/>
      <c r="I203" s="82"/>
      <c r="J203" s="83"/>
      <c r="K203" s="83"/>
      <c r="L203" s="83"/>
      <c r="M203" s="83"/>
      <c r="N203" s="243" t="s">
        <v>79</v>
      </c>
      <c r="O203" s="82"/>
      <c r="P203" s="84"/>
      <c r="Q203" s="84"/>
      <c r="R203" s="84"/>
      <c r="S203" s="244" t="s">
        <v>80</v>
      </c>
      <c r="T203" s="194"/>
      <c r="U203" s="194"/>
      <c r="V203" s="194"/>
      <c r="W203" s="194"/>
      <c r="X203" s="194"/>
      <c r="Y203" s="194"/>
      <c r="Z203" s="110"/>
    </row>
    <row r="204" spans="1:26" ht="20.100000000000001" customHeight="1" x14ac:dyDescent="0.15">
      <c r="A204" s="104"/>
      <c r="B204" s="104"/>
      <c r="C204" s="123"/>
      <c r="D204" s="124"/>
      <c r="E204" s="216" t="s">
        <v>81</v>
      </c>
      <c r="F204" s="121"/>
      <c r="G204" s="121"/>
      <c r="H204" s="121"/>
      <c r="I204" s="150"/>
      <c r="J204" s="126" t="str">
        <f>日付例&amp;"　年月日を入力してください。"</f>
        <v>例)2024/4/1、R6/4/1　年月日を入力してください。</v>
      </c>
      <c r="K204" s="126"/>
      <c r="L204" s="126"/>
      <c r="M204" s="241"/>
      <c r="N204" s="242"/>
      <c r="O204" s="126"/>
      <c r="P204" s="241"/>
      <c r="Q204" s="126"/>
      <c r="R204" s="126"/>
      <c r="S204" s="126"/>
      <c r="T204" s="126"/>
      <c r="U204" s="126"/>
      <c r="V204" s="126"/>
      <c r="W204" s="126"/>
      <c r="X204" s="126"/>
      <c r="Y204" s="126"/>
      <c r="Z204" s="110"/>
    </row>
    <row r="205" spans="1:26" ht="20.100000000000001" customHeight="1" x14ac:dyDescent="0.15">
      <c r="A205" s="104"/>
      <c r="B205" s="104"/>
      <c r="C205" s="123"/>
      <c r="D205" s="124">
        <v>8</v>
      </c>
      <c r="E205" s="145" t="s">
        <v>211</v>
      </c>
      <c r="F205" s="121"/>
      <c r="G205" s="121"/>
      <c r="H205" s="121"/>
      <c r="I205" s="82"/>
      <c r="J205" s="83"/>
      <c r="K205" s="83"/>
      <c r="L205" s="83"/>
      <c r="M205" s="83"/>
      <c r="N205" s="195"/>
      <c r="O205" s="194"/>
      <c r="P205" s="207"/>
      <c r="Q205" s="194"/>
      <c r="R205" s="194"/>
      <c r="S205" s="194"/>
      <c r="T205" s="194"/>
      <c r="U205" s="194"/>
      <c r="V205" s="194"/>
      <c r="W205" s="194"/>
      <c r="X205" s="194"/>
      <c r="Y205" s="194"/>
      <c r="Z205" s="110"/>
    </row>
    <row r="206" spans="1:26" ht="20.100000000000001" customHeight="1" x14ac:dyDescent="0.15">
      <c r="A206" s="104"/>
      <c r="B206" s="104"/>
      <c r="C206" s="123"/>
      <c r="D206" s="124"/>
      <c r="E206" s="145"/>
      <c r="F206" s="121"/>
      <c r="G206" s="121"/>
      <c r="H206" s="121"/>
      <c r="I206" s="245"/>
      <c r="J206" s="126" t="str">
        <f>日付例&amp;"　年月日を入力してください。"</f>
        <v>例)2024/4/1、R6/4/1　年月日を入力してください。</v>
      </c>
      <c r="K206" s="126"/>
      <c r="L206" s="126"/>
      <c r="M206" s="241"/>
      <c r="N206" s="242"/>
      <c r="O206" s="126"/>
      <c r="P206" s="241"/>
      <c r="Q206" s="126"/>
      <c r="R206" s="126"/>
      <c r="S206" s="126"/>
      <c r="T206" s="126"/>
      <c r="U206" s="126"/>
      <c r="V206" s="126"/>
      <c r="W206" s="126"/>
      <c r="X206" s="126"/>
      <c r="Y206" s="126"/>
      <c r="Z206" s="110"/>
    </row>
    <row r="207" spans="1:26" ht="20.100000000000001" customHeight="1" x14ac:dyDescent="0.15">
      <c r="A207" s="104">
        <f>IF(TRIM(I207)="", 1001, 0)</f>
        <v>1001</v>
      </c>
      <c r="B207" s="104"/>
      <c r="C207" s="123"/>
      <c r="D207" s="124">
        <v>9</v>
      </c>
      <c r="E207" s="145" t="s">
        <v>82</v>
      </c>
      <c r="F207" s="121"/>
      <c r="G207" s="121"/>
      <c r="H207" s="121"/>
      <c r="I207" s="46"/>
      <c r="J207" s="88"/>
      <c r="K207" s="88"/>
      <c r="L207" s="88"/>
      <c r="M207" s="88"/>
      <c r="N207" s="240" t="s">
        <v>77</v>
      </c>
      <c r="O207" s="194"/>
      <c r="P207" s="207"/>
      <c r="Q207" s="194"/>
      <c r="R207" s="194"/>
      <c r="S207" s="194"/>
      <c r="T207" s="194"/>
      <c r="U207" s="194"/>
      <c r="V207" s="194"/>
      <c r="W207" s="194"/>
      <c r="X207" s="194"/>
      <c r="Y207" s="194"/>
      <c r="Z207" s="110"/>
    </row>
    <row r="208" spans="1:26" ht="30" customHeight="1" x14ac:dyDescent="0.15">
      <c r="A208" s="104"/>
      <c r="B208" s="104"/>
      <c r="C208" s="123"/>
      <c r="D208" s="124"/>
      <c r="E208" s="145"/>
      <c r="F208" s="121"/>
      <c r="G208" s="121"/>
      <c r="H208" s="121"/>
      <c r="I208" s="245"/>
      <c r="J208" s="151" t="s">
        <v>219</v>
      </c>
      <c r="K208" s="246"/>
      <c r="L208" s="246"/>
      <c r="M208" s="246"/>
      <c r="N208" s="246"/>
      <c r="O208" s="246"/>
      <c r="P208" s="246"/>
      <c r="Q208" s="246"/>
      <c r="R208" s="246"/>
      <c r="S208" s="246"/>
      <c r="T208" s="246"/>
      <c r="U208" s="246"/>
      <c r="V208" s="246"/>
      <c r="W208" s="246"/>
      <c r="X208" s="246"/>
      <c r="Y208" s="246"/>
      <c r="Z208" s="110"/>
    </row>
    <row r="209" spans="1:26" ht="20.100000000000001" customHeight="1" x14ac:dyDescent="0.15">
      <c r="A209" s="104"/>
      <c r="B209" s="104"/>
      <c r="C209" s="123"/>
      <c r="D209" s="124">
        <v>10</v>
      </c>
      <c r="E209" s="121" t="s">
        <v>83</v>
      </c>
      <c r="F209" s="121"/>
      <c r="G209" s="121"/>
      <c r="H209" s="121"/>
      <c r="I209" s="247"/>
      <c r="J209" s="136"/>
      <c r="K209" s="136"/>
      <c r="L209" s="136"/>
      <c r="M209" s="136"/>
      <c r="N209" s="136"/>
      <c r="O209" s="136"/>
      <c r="P209" s="136"/>
      <c r="Q209" s="136"/>
      <c r="R209" s="136"/>
      <c r="S209" s="136"/>
      <c r="T209" s="136"/>
      <c r="U209" s="136"/>
      <c r="V209" s="136"/>
      <c r="W209" s="136"/>
      <c r="X209" s="136"/>
      <c r="Y209" s="136"/>
      <c r="Z209" s="110"/>
    </row>
    <row r="210" spans="1:26" ht="20.100000000000001" customHeight="1" x14ac:dyDescent="0.15">
      <c r="A210" s="104">
        <f>IF(TRIM(I210)="", 1001, 0)</f>
        <v>1001</v>
      </c>
      <c r="B210" s="104"/>
      <c r="C210" s="123"/>
      <c r="E210" s="198" t="s">
        <v>84</v>
      </c>
      <c r="F210" s="198"/>
      <c r="G210" s="198"/>
      <c r="H210" s="198"/>
      <c r="I210" s="48"/>
      <c r="J210" s="49"/>
      <c r="K210" s="49"/>
      <c r="L210" s="49"/>
      <c r="M210" s="50"/>
      <c r="Z210" s="110"/>
    </row>
    <row r="211" spans="1:26" ht="20.100000000000001" customHeight="1" x14ac:dyDescent="0.15">
      <c r="A211" s="104">
        <f>IF(TRIM(I211)="", 1001, 0)</f>
        <v>1001</v>
      </c>
      <c r="B211" s="104"/>
      <c r="C211" s="123"/>
      <c r="D211" s="124"/>
      <c r="E211" s="199" t="s">
        <v>85</v>
      </c>
      <c r="F211" s="199"/>
      <c r="G211" s="199"/>
      <c r="H211" s="199"/>
      <c r="I211" s="51"/>
      <c r="J211" s="52"/>
      <c r="K211" s="52"/>
      <c r="L211" s="52"/>
      <c r="M211" s="53"/>
      <c r="Z211" s="110"/>
    </row>
    <row r="212" spans="1:26" ht="20.100000000000001" customHeight="1" x14ac:dyDescent="0.15">
      <c r="A212" s="104">
        <f>IF(TRIM(I212)="", 1001, 0)</f>
        <v>1001</v>
      </c>
      <c r="B212" s="104"/>
      <c r="C212" s="123"/>
      <c r="D212" s="124"/>
      <c r="E212" s="248" t="s">
        <v>86</v>
      </c>
      <c r="F212" s="248"/>
      <c r="G212" s="248"/>
      <c r="H212" s="248"/>
      <c r="I212" s="51"/>
      <c r="J212" s="52"/>
      <c r="K212" s="52"/>
      <c r="L212" s="52"/>
      <c r="M212" s="53"/>
      <c r="Z212" s="110"/>
    </row>
    <row r="213" spans="1:26" ht="20.100000000000001" customHeight="1" x14ac:dyDescent="0.15">
      <c r="A213" s="104"/>
      <c r="B213" s="104"/>
      <c r="C213" s="123"/>
      <c r="D213" s="124"/>
      <c r="E213" s="249" t="s">
        <v>29</v>
      </c>
      <c r="F213" s="249"/>
      <c r="G213" s="249"/>
      <c r="H213" s="249"/>
      <c r="I213" s="250">
        <f>I210+I211+I212</f>
        <v>0</v>
      </c>
      <c r="J213" s="251"/>
      <c r="K213" s="251"/>
      <c r="L213" s="251"/>
      <c r="M213" s="252"/>
      <c r="N213" s="185"/>
      <c r="Z213" s="110"/>
    </row>
    <row r="214" spans="1:26" ht="20.100000000000001" customHeight="1" x14ac:dyDescent="0.15">
      <c r="A214" s="104">
        <f>IF(TRIM(I214)="", 1001, 0)</f>
        <v>1001</v>
      </c>
      <c r="B214" s="104"/>
      <c r="C214" s="123"/>
      <c r="D214" s="124"/>
      <c r="E214" s="253" t="s">
        <v>87</v>
      </c>
      <c r="F214" s="253"/>
      <c r="G214" s="253"/>
      <c r="H214" s="253"/>
      <c r="I214" s="54"/>
      <c r="J214" s="55"/>
      <c r="K214" s="55"/>
      <c r="L214" s="55"/>
      <c r="M214" s="56"/>
      <c r="Z214" s="110"/>
    </row>
    <row r="215" spans="1:26" ht="20.100000000000001" customHeight="1" x14ac:dyDescent="0.15">
      <c r="A215" s="104"/>
      <c r="B215" s="104"/>
      <c r="C215" s="123"/>
      <c r="D215" s="124"/>
      <c r="E215" s="254" t="s">
        <v>88</v>
      </c>
      <c r="F215" s="255"/>
      <c r="G215" s="195"/>
      <c r="H215" s="195"/>
      <c r="I215" s="240"/>
      <c r="J215" s="195"/>
      <c r="K215" s="195"/>
      <c r="Z215" s="110"/>
    </row>
    <row r="216" spans="1:26" ht="15" customHeight="1" x14ac:dyDescent="0.15">
      <c r="A216" s="104"/>
      <c r="B216" s="104"/>
      <c r="C216" s="137"/>
      <c r="D216" s="138"/>
      <c r="E216" s="138"/>
      <c r="F216" s="138"/>
      <c r="G216" s="138"/>
      <c r="H216" s="138"/>
      <c r="I216" s="157"/>
      <c r="J216" s="139"/>
      <c r="K216" s="139"/>
      <c r="L216" s="139"/>
      <c r="M216" s="139"/>
      <c r="N216" s="139"/>
      <c r="O216" s="139"/>
      <c r="P216" s="139"/>
      <c r="Q216" s="139"/>
      <c r="R216" s="139"/>
      <c r="S216" s="158"/>
      <c r="T216" s="158"/>
      <c r="U216" s="158"/>
      <c r="V216" s="158"/>
      <c r="W216" s="158"/>
      <c r="X216" s="158"/>
      <c r="Y216" s="158"/>
      <c r="Z216" s="140"/>
    </row>
    <row r="217" spans="1:26" ht="15" customHeight="1" x14ac:dyDescent="0.15">
      <c r="A217" s="104"/>
      <c r="B217" s="104"/>
      <c r="C217" s="121"/>
      <c r="D217" s="121"/>
      <c r="E217" s="121"/>
      <c r="F217" s="121"/>
      <c r="G217" s="121"/>
      <c r="H217" s="121"/>
      <c r="I217" s="159"/>
      <c r="J217" s="136"/>
      <c r="K217" s="136"/>
      <c r="L217" s="136"/>
      <c r="M217" s="136"/>
      <c r="N217" s="136"/>
      <c r="O217" s="136"/>
      <c r="P217" s="136"/>
      <c r="Q217" s="136"/>
      <c r="R217" s="136"/>
      <c r="Z217" s="121"/>
    </row>
    <row r="218" spans="1:26" ht="15" customHeight="1" x14ac:dyDescent="0.15">
      <c r="A218" s="104"/>
      <c r="B218" s="104"/>
      <c r="C218" s="121"/>
      <c r="D218" s="121"/>
      <c r="E218" s="121"/>
      <c r="F218" s="121"/>
      <c r="G218" s="121"/>
      <c r="H218" s="121"/>
      <c r="I218" s="159"/>
      <c r="J218" s="136"/>
      <c r="K218" s="136"/>
      <c r="L218" s="136"/>
      <c r="M218" s="136"/>
      <c r="N218" s="136"/>
      <c r="O218" s="136"/>
      <c r="P218" s="136"/>
      <c r="Q218" s="136"/>
      <c r="R218" s="136"/>
      <c r="Z218" s="121"/>
    </row>
    <row r="219" spans="1:26" ht="20.100000000000001" customHeight="1" x14ac:dyDescent="0.15">
      <c r="A219" s="104"/>
      <c r="B219" s="104"/>
      <c r="C219" s="141" t="s">
        <v>89</v>
      </c>
      <c r="D219" s="142"/>
      <c r="E219" s="142"/>
      <c r="F219" s="142"/>
      <c r="G219" s="142"/>
      <c r="H219" s="143"/>
    </row>
    <row r="220" spans="1:26" ht="20.100000000000001" customHeight="1" x14ac:dyDescent="0.15">
      <c r="A220" s="104"/>
      <c r="B220" s="104"/>
      <c r="C220" s="256"/>
      <c r="D220" s="257"/>
      <c r="E220" s="257"/>
      <c r="F220" s="257"/>
      <c r="G220" s="257"/>
      <c r="H220" s="257"/>
      <c r="I220" s="160"/>
      <c r="J220" s="160"/>
      <c r="K220" s="160"/>
      <c r="L220" s="160"/>
      <c r="M220" s="160"/>
      <c r="N220" s="160"/>
      <c r="O220" s="160"/>
      <c r="P220" s="160"/>
      <c r="Q220" s="160"/>
      <c r="R220" s="160"/>
      <c r="S220" s="160"/>
      <c r="T220" s="160"/>
      <c r="U220" s="160"/>
      <c r="V220" s="160"/>
      <c r="W220" s="160"/>
      <c r="X220" s="160"/>
      <c r="Y220" s="160"/>
      <c r="Z220" s="107"/>
    </row>
    <row r="221" spans="1:26" ht="15.75" hidden="1" customHeight="1" x14ac:dyDescent="0.15">
      <c r="A221" s="104"/>
      <c r="B221" s="104"/>
      <c r="C221" s="117"/>
      <c r="D221" s="118"/>
      <c r="E221" s="118"/>
      <c r="F221" s="118"/>
      <c r="G221" s="118"/>
      <c r="H221" s="118"/>
      <c r="I221" s="175"/>
      <c r="J221" s="121"/>
      <c r="K221" s="121"/>
      <c r="L221" s="121"/>
      <c r="M221" s="121"/>
      <c r="N221" s="175"/>
      <c r="O221" s="121"/>
      <c r="P221" s="121"/>
      <c r="Q221" s="121"/>
      <c r="R221" s="121"/>
      <c r="S221" s="121"/>
      <c r="T221" s="121"/>
      <c r="U221" s="121"/>
      <c r="V221" s="121"/>
      <c r="W221" s="121"/>
      <c r="X221" s="121"/>
      <c r="Y221" s="121"/>
      <c r="Z221" s="122"/>
    </row>
    <row r="222" spans="1:26" ht="20.100000000000001" customHeight="1" x14ac:dyDescent="0.15">
      <c r="A222" s="104"/>
      <c r="B222" s="104"/>
      <c r="C222" s="117"/>
      <c r="D222" s="124">
        <v>1</v>
      </c>
      <c r="E222" s="258" t="s">
        <v>90</v>
      </c>
      <c r="F222" s="121"/>
      <c r="G222" s="136"/>
      <c r="H222" s="136"/>
      <c r="I222" s="82"/>
      <c r="J222" s="83"/>
      <c r="K222" s="83"/>
      <c r="L222" s="83"/>
      <c r="M222" s="83"/>
      <c r="N222" s="243" t="s">
        <v>79</v>
      </c>
      <c r="O222" s="82"/>
      <c r="P222" s="84"/>
      <c r="Q222" s="84"/>
      <c r="R222" s="84"/>
      <c r="S222" s="244" t="s">
        <v>80</v>
      </c>
      <c r="T222" s="136"/>
      <c r="U222" s="136"/>
      <c r="V222" s="136"/>
      <c r="W222" s="136"/>
      <c r="X222" s="136"/>
      <c r="Y222" s="136"/>
      <c r="Z222" s="122"/>
    </row>
    <row r="223" spans="1:26" ht="20.100000000000001" customHeight="1" x14ac:dyDescent="0.15">
      <c r="A223" s="104"/>
      <c r="B223" s="104"/>
      <c r="C223" s="117"/>
      <c r="D223" s="124"/>
      <c r="E223" s="259"/>
      <c r="F223" s="136"/>
      <c r="G223" s="136"/>
      <c r="H223" s="136"/>
      <c r="I223" s="150"/>
      <c r="J223" s="126" t="str">
        <f>日付例&amp;"　年月日を入力してください。"</f>
        <v>例)2024/4/1、R6/4/1　年月日を入力してください。</v>
      </c>
      <c r="K223" s="136"/>
      <c r="L223" s="136"/>
      <c r="M223" s="121"/>
      <c r="N223" s="260"/>
      <c r="O223" s="136"/>
      <c r="P223" s="136"/>
      <c r="Q223" s="136"/>
      <c r="R223" s="136"/>
      <c r="S223" s="136"/>
      <c r="T223" s="136"/>
      <c r="U223" s="136"/>
      <c r="V223" s="136"/>
      <c r="W223" s="136"/>
      <c r="X223" s="136"/>
      <c r="Y223" s="136"/>
      <c r="Z223" s="122"/>
    </row>
    <row r="224" spans="1:26" ht="20.100000000000001" customHeight="1" x14ac:dyDescent="0.15">
      <c r="A224" s="104"/>
      <c r="B224" s="104"/>
      <c r="C224" s="117"/>
      <c r="D224" s="124">
        <v>2</v>
      </c>
      <c r="E224" s="258" t="s">
        <v>91</v>
      </c>
      <c r="F224" s="136"/>
      <c r="G224" s="136"/>
      <c r="H224" s="136"/>
      <c r="I224" s="82"/>
      <c r="J224" s="83"/>
      <c r="K224" s="83"/>
      <c r="L224" s="83"/>
      <c r="M224" s="83"/>
      <c r="N224" s="243" t="s">
        <v>79</v>
      </c>
      <c r="O224" s="82"/>
      <c r="P224" s="84"/>
      <c r="Q224" s="84"/>
      <c r="R224" s="84"/>
      <c r="S224" s="244" t="s">
        <v>80</v>
      </c>
      <c r="T224" s="136"/>
      <c r="U224" s="136"/>
      <c r="V224" s="136"/>
      <c r="W224" s="136"/>
      <c r="X224" s="136"/>
      <c r="Y224" s="136"/>
      <c r="Z224" s="122"/>
    </row>
    <row r="225" spans="1:27" ht="20.100000000000001" customHeight="1" x14ac:dyDescent="0.15">
      <c r="A225" s="104"/>
      <c r="B225" s="104"/>
      <c r="C225" s="128"/>
      <c r="D225" s="136"/>
      <c r="E225" s="136"/>
      <c r="F225" s="136"/>
      <c r="G225" s="136"/>
      <c r="H225" s="136"/>
      <c r="I225" s="130"/>
      <c r="J225" s="126" t="str">
        <f>日付例&amp;"　年月日を入力してください。"</f>
        <v>例)2024/4/1、R6/4/1　年月日を入力してください。</v>
      </c>
      <c r="K225" s="136"/>
      <c r="L225" s="136"/>
      <c r="M225" s="136"/>
      <c r="N225" s="136"/>
      <c r="O225" s="136"/>
      <c r="P225" s="136"/>
      <c r="Q225" s="136"/>
      <c r="R225" s="136"/>
      <c r="S225" s="136"/>
      <c r="T225" s="136"/>
      <c r="U225" s="136"/>
      <c r="V225" s="136"/>
      <c r="W225" s="136"/>
      <c r="X225" s="136"/>
      <c r="Y225" s="136"/>
      <c r="Z225" s="122"/>
    </row>
    <row r="226" spans="1:27" ht="20.100000000000001" customHeight="1" x14ac:dyDescent="0.15">
      <c r="A226" s="104"/>
      <c r="B226" s="104"/>
      <c r="C226" s="117"/>
      <c r="D226" s="261" t="s">
        <v>218</v>
      </c>
      <c r="E226" s="262"/>
      <c r="F226" s="262"/>
      <c r="G226" s="262"/>
      <c r="H226" s="262"/>
      <c r="I226" s="262"/>
      <c r="J226" s="262"/>
      <c r="K226" s="262"/>
      <c r="L226" s="262"/>
      <c r="M226" s="262"/>
      <c r="N226" s="262"/>
      <c r="O226" s="262"/>
      <c r="P226" s="262"/>
      <c r="Q226" s="262"/>
      <c r="R226" s="262"/>
      <c r="S226" s="136"/>
      <c r="Z226" s="122"/>
    </row>
    <row r="227" spans="1:27" ht="30" customHeight="1" x14ac:dyDescent="0.15">
      <c r="A227" s="104"/>
      <c r="B227" s="104"/>
      <c r="C227" s="123"/>
      <c r="D227" s="178" t="s">
        <v>92</v>
      </c>
      <c r="E227" s="179"/>
      <c r="F227" s="179"/>
      <c r="G227" s="179"/>
      <c r="H227" s="179"/>
      <c r="I227" s="179"/>
      <c r="J227" s="263"/>
      <c r="K227" s="264" t="s">
        <v>93</v>
      </c>
      <c r="L227" s="265"/>
      <c r="M227" s="265"/>
      <c r="N227" s="266"/>
      <c r="O227" s="267" t="s">
        <v>94</v>
      </c>
      <c r="P227" s="268"/>
      <c r="Q227" s="268"/>
      <c r="R227" s="268"/>
      <c r="S227" s="267" t="s">
        <v>95</v>
      </c>
      <c r="T227" s="268"/>
      <c r="U227" s="269"/>
      <c r="V227" s="269"/>
      <c r="W227" s="269"/>
      <c r="X227" s="269"/>
      <c r="Y227" s="270"/>
      <c r="Z227" s="122"/>
    </row>
    <row r="228" spans="1:27" ht="20.100000000000001" customHeight="1" x14ac:dyDescent="0.15">
      <c r="A228" s="104"/>
      <c r="B228" s="104"/>
      <c r="C228" s="123"/>
      <c r="D228" s="271">
        <v>3</v>
      </c>
      <c r="E228" s="272" t="s">
        <v>96</v>
      </c>
      <c r="F228" s="272"/>
      <c r="G228" s="272"/>
      <c r="H228" s="272"/>
      <c r="I228" s="273"/>
      <c r="J228" s="274"/>
      <c r="K228" s="48"/>
      <c r="L228" s="49"/>
      <c r="M228" s="49"/>
      <c r="N228" s="85"/>
      <c r="O228" s="86"/>
      <c r="P228" s="49"/>
      <c r="Q228" s="49"/>
      <c r="R228" s="87"/>
      <c r="S228" s="86"/>
      <c r="T228" s="49"/>
      <c r="U228" s="49"/>
      <c r="V228" s="49"/>
      <c r="W228" s="49"/>
      <c r="X228" s="49"/>
      <c r="Y228" s="50"/>
      <c r="Z228" s="122"/>
    </row>
    <row r="229" spans="1:27" ht="20.100000000000001" customHeight="1" x14ac:dyDescent="0.15">
      <c r="A229" s="104"/>
      <c r="B229" s="104"/>
      <c r="C229" s="123"/>
      <c r="D229" s="275">
        <v>4</v>
      </c>
      <c r="E229" s="276" t="s">
        <v>97</v>
      </c>
      <c r="F229" s="276"/>
      <c r="G229" s="276"/>
      <c r="H229" s="276"/>
      <c r="I229" s="277"/>
      <c r="J229" s="278"/>
      <c r="K229" s="51"/>
      <c r="L229" s="52"/>
      <c r="M229" s="52"/>
      <c r="N229" s="75"/>
      <c r="O229" s="76"/>
      <c r="P229" s="52"/>
      <c r="Q229" s="52"/>
      <c r="R229" s="75"/>
      <c r="S229" s="76"/>
      <c r="T229" s="52"/>
      <c r="U229" s="52"/>
      <c r="V229" s="52"/>
      <c r="W229" s="52"/>
      <c r="X229" s="52"/>
      <c r="Y229" s="53"/>
      <c r="Z229" s="122"/>
    </row>
    <row r="230" spans="1:27" ht="20.100000000000001" customHeight="1" x14ac:dyDescent="0.15">
      <c r="A230" s="104"/>
      <c r="B230" s="104"/>
      <c r="C230" s="123"/>
      <c r="D230" s="275">
        <v>5</v>
      </c>
      <c r="E230" s="276" t="s">
        <v>98</v>
      </c>
      <c r="F230" s="276"/>
      <c r="G230" s="276"/>
      <c r="H230" s="276"/>
      <c r="I230" s="277"/>
      <c r="J230" s="278"/>
      <c r="K230" s="51"/>
      <c r="L230" s="52"/>
      <c r="M230" s="52"/>
      <c r="N230" s="75"/>
      <c r="O230" s="76"/>
      <c r="P230" s="52"/>
      <c r="Q230" s="52"/>
      <c r="R230" s="75"/>
      <c r="S230" s="76"/>
      <c r="T230" s="52"/>
      <c r="U230" s="52"/>
      <c r="V230" s="52"/>
      <c r="W230" s="52"/>
      <c r="X230" s="52"/>
      <c r="Y230" s="53"/>
      <c r="Z230" s="122"/>
    </row>
    <row r="231" spans="1:27" ht="20.100000000000001" customHeight="1" x14ac:dyDescent="0.15">
      <c r="A231" s="104"/>
      <c r="B231" s="104"/>
      <c r="C231" s="123"/>
      <c r="D231" s="275">
        <v>6</v>
      </c>
      <c r="E231" s="276" t="s">
        <v>99</v>
      </c>
      <c r="F231" s="276"/>
      <c r="G231" s="276"/>
      <c r="H231" s="276"/>
      <c r="I231" s="277"/>
      <c r="J231" s="278"/>
      <c r="K231" s="51"/>
      <c r="L231" s="52"/>
      <c r="M231" s="52"/>
      <c r="N231" s="75"/>
      <c r="O231" s="76"/>
      <c r="P231" s="52"/>
      <c r="Q231" s="52"/>
      <c r="R231" s="75"/>
      <c r="S231" s="76"/>
      <c r="T231" s="52"/>
      <c r="U231" s="52"/>
      <c r="V231" s="52"/>
      <c r="W231" s="52"/>
      <c r="X231" s="52"/>
      <c r="Y231" s="53"/>
      <c r="Z231" s="122"/>
    </row>
    <row r="232" spans="1:27" ht="20.100000000000001" customHeight="1" x14ac:dyDescent="0.15">
      <c r="A232" s="104"/>
      <c r="B232" s="104"/>
      <c r="C232" s="123"/>
      <c r="D232" s="275">
        <v>7</v>
      </c>
      <c r="E232" s="276" t="s">
        <v>100</v>
      </c>
      <c r="F232" s="276"/>
      <c r="G232" s="276"/>
      <c r="H232" s="276"/>
      <c r="I232" s="277"/>
      <c r="J232" s="278"/>
      <c r="K232" s="51"/>
      <c r="L232" s="52"/>
      <c r="M232" s="52"/>
      <c r="N232" s="75"/>
      <c r="O232" s="76"/>
      <c r="P232" s="52"/>
      <c r="Q232" s="52"/>
      <c r="R232" s="75"/>
      <c r="S232" s="76"/>
      <c r="T232" s="52"/>
      <c r="U232" s="52"/>
      <c r="V232" s="52"/>
      <c r="W232" s="52"/>
      <c r="X232" s="52"/>
      <c r="Y232" s="53"/>
      <c r="Z232" s="122"/>
    </row>
    <row r="233" spans="1:27" ht="20.100000000000001" customHeight="1" thickBot="1" x14ac:dyDescent="0.2">
      <c r="A233" s="104"/>
      <c r="B233" s="104"/>
      <c r="C233" s="123"/>
      <c r="D233" s="279">
        <v>8</v>
      </c>
      <c r="E233" s="280" t="s">
        <v>101</v>
      </c>
      <c r="F233" s="280"/>
      <c r="G233" s="280"/>
      <c r="H233" s="280"/>
      <c r="I233" s="281"/>
      <c r="J233" s="282"/>
      <c r="K233" s="77"/>
      <c r="L233" s="78"/>
      <c r="M233" s="78"/>
      <c r="N233" s="79"/>
      <c r="O233" s="80"/>
      <c r="P233" s="78"/>
      <c r="Q233" s="78"/>
      <c r="R233" s="79"/>
      <c r="S233" s="80"/>
      <c r="T233" s="78"/>
      <c r="U233" s="78"/>
      <c r="V233" s="78"/>
      <c r="W233" s="78"/>
      <c r="X233" s="78"/>
      <c r="Y233" s="81"/>
      <c r="Z233" s="122"/>
    </row>
    <row r="234" spans="1:27" ht="20.100000000000001" customHeight="1" thickTop="1" x14ac:dyDescent="0.15">
      <c r="A234" s="104"/>
      <c r="B234" s="104"/>
      <c r="C234" s="123"/>
      <c r="D234" s="189"/>
      <c r="E234" s="283" t="s">
        <v>102</v>
      </c>
      <c r="F234" s="283"/>
      <c r="G234" s="283"/>
      <c r="H234" s="283"/>
      <c r="I234" s="284"/>
      <c r="J234" s="285"/>
      <c r="K234" s="191">
        <f>SUM(K228:N233)</f>
        <v>0</v>
      </c>
      <c r="L234" s="192"/>
      <c r="M234" s="192"/>
      <c r="N234" s="286"/>
      <c r="O234" s="287">
        <f>SUM(O228:R233)</f>
        <v>0</v>
      </c>
      <c r="P234" s="192"/>
      <c r="Q234" s="192"/>
      <c r="R234" s="286"/>
      <c r="S234" s="287">
        <f>SUM(S228:Y233)</f>
        <v>0</v>
      </c>
      <c r="T234" s="192"/>
      <c r="U234" s="192"/>
      <c r="V234" s="192"/>
      <c r="W234" s="192"/>
      <c r="X234" s="192"/>
      <c r="Y234" s="193"/>
      <c r="Z234" s="122"/>
    </row>
    <row r="235" spans="1:27" ht="15" customHeight="1" x14ac:dyDescent="0.15">
      <c r="A235" s="104"/>
      <c r="B235" s="104"/>
      <c r="C235" s="123"/>
      <c r="D235" s="124"/>
      <c r="E235" s="121"/>
      <c r="F235" s="121"/>
      <c r="G235" s="121"/>
      <c r="H235" s="121"/>
      <c r="I235" s="176"/>
      <c r="J235" s="104"/>
      <c r="K235" s="104"/>
      <c r="L235" s="104"/>
      <c r="M235" s="288"/>
      <c r="N235" s="289"/>
      <c r="O235" s="288"/>
      <c r="P235" s="288"/>
      <c r="Q235" s="136"/>
      <c r="R235" s="290"/>
      <c r="S235" s="136"/>
      <c r="T235" s="136"/>
      <c r="U235" s="136"/>
      <c r="V235" s="136"/>
      <c r="W235" s="136"/>
      <c r="X235" s="136"/>
      <c r="Y235" s="136"/>
      <c r="Z235" s="122"/>
    </row>
    <row r="236" spans="1:27" ht="15" customHeight="1" x14ac:dyDescent="0.15">
      <c r="A236" s="104"/>
      <c r="B236" s="104"/>
      <c r="C236" s="137"/>
      <c r="D236" s="138"/>
      <c r="E236" s="138"/>
      <c r="F236" s="138"/>
      <c r="G236" s="138"/>
      <c r="H236" s="138"/>
      <c r="I236" s="291"/>
      <c r="J236" s="139"/>
      <c r="K236" s="139"/>
      <c r="L236" s="139"/>
      <c r="M236" s="139"/>
      <c r="N236" s="292"/>
      <c r="O236" s="139"/>
      <c r="P236" s="139"/>
      <c r="Q236" s="139"/>
      <c r="R236" s="292"/>
      <c r="S236" s="139"/>
      <c r="T236" s="139"/>
      <c r="U236" s="139"/>
      <c r="V236" s="139"/>
      <c r="W236" s="139"/>
      <c r="X236" s="139"/>
      <c r="Y236" s="139"/>
      <c r="Z236" s="140"/>
    </row>
    <row r="237" spans="1:27" ht="15" customHeight="1" x14ac:dyDescent="0.15">
      <c r="A237" s="104"/>
      <c r="B237" s="104"/>
      <c r="C237" s="121"/>
      <c r="D237" s="121"/>
      <c r="E237" s="121"/>
      <c r="F237" s="121"/>
      <c r="G237" s="121"/>
      <c r="H237" s="121"/>
      <c r="I237" s="176"/>
      <c r="J237" s="136"/>
      <c r="K237" s="136"/>
      <c r="L237" s="136"/>
      <c r="M237" s="136"/>
      <c r="N237" s="290"/>
      <c r="O237" s="136"/>
      <c r="P237" s="136"/>
      <c r="Q237" s="136"/>
      <c r="R237" s="290"/>
      <c r="S237" s="136"/>
      <c r="T237" s="136"/>
      <c r="U237" s="136"/>
      <c r="V237" s="136"/>
      <c r="W237" s="136"/>
      <c r="X237" s="136"/>
      <c r="Y237" s="136"/>
      <c r="Z237" s="136"/>
      <c r="AA237" s="121"/>
    </row>
    <row r="238" spans="1:27" ht="15" customHeight="1" x14ac:dyDescent="0.15">
      <c r="A238" s="104"/>
      <c r="B238" s="104"/>
      <c r="C238" s="121"/>
      <c r="D238" s="121"/>
      <c r="E238" s="121"/>
      <c r="F238" s="121"/>
      <c r="G238" s="121"/>
      <c r="H238" s="121"/>
      <c r="I238" s="121"/>
      <c r="J238" s="136"/>
      <c r="K238" s="136"/>
      <c r="L238" s="136"/>
      <c r="M238" s="293"/>
      <c r="N238" s="136"/>
      <c r="O238" s="136"/>
      <c r="P238" s="293"/>
      <c r="Q238" s="136"/>
      <c r="R238" s="136"/>
      <c r="S238" s="136"/>
      <c r="T238" s="136"/>
      <c r="U238" s="136"/>
      <c r="V238" s="136"/>
      <c r="W238" s="136"/>
      <c r="X238" s="136"/>
      <c r="Y238" s="136"/>
      <c r="Z238" s="136"/>
      <c r="AA238" s="121"/>
    </row>
    <row r="239" spans="1:27" ht="20.100000000000001" customHeight="1" x14ac:dyDescent="0.15">
      <c r="A239" s="104"/>
      <c r="B239" s="104"/>
      <c r="C239" s="141" t="s">
        <v>103</v>
      </c>
      <c r="D239" s="142"/>
      <c r="E239" s="142"/>
      <c r="F239" s="142"/>
      <c r="G239" s="142"/>
      <c r="H239" s="143"/>
      <c r="I239" s="294"/>
      <c r="J239" s="158"/>
      <c r="K239" s="158"/>
      <c r="L239" s="158"/>
      <c r="M239" s="295"/>
      <c r="N239" s="158"/>
      <c r="O239" s="158"/>
      <c r="P239" s="295"/>
      <c r="Q239" s="158"/>
      <c r="R239" s="158"/>
      <c r="S239" s="158"/>
      <c r="T239" s="158"/>
      <c r="U239" s="158"/>
      <c r="V239" s="158"/>
      <c r="W239" s="158"/>
      <c r="X239" s="158"/>
      <c r="Y239" s="158"/>
      <c r="Z239" s="158"/>
    </row>
    <row r="240" spans="1:27" ht="15" customHeight="1" x14ac:dyDescent="0.15">
      <c r="A240" s="104"/>
      <c r="B240" s="104"/>
      <c r="C240" s="256"/>
      <c r="D240" s="257"/>
      <c r="E240" s="257"/>
      <c r="F240" s="257"/>
      <c r="G240" s="257"/>
      <c r="H240" s="257"/>
      <c r="I240" s="160"/>
      <c r="J240" s="160"/>
      <c r="K240" s="160"/>
      <c r="L240" s="160"/>
      <c r="M240" s="296"/>
      <c r="N240" s="160"/>
      <c r="O240" s="160"/>
      <c r="P240" s="171"/>
      <c r="Z240" s="160"/>
      <c r="AA240" s="185"/>
    </row>
    <row r="241" spans="1:26" ht="15.75" hidden="1" customHeight="1" x14ac:dyDescent="0.15">
      <c r="A241" s="104"/>
      <c r="B241" s="104"/>
      <c r="C241" s="256"/>
      <c r="D241" s="257"/>
      <c r="E241" s="257"/>
      <c r="F241" s="257"/>
      <c r="G241" s="257"/>
      <c r="H241" s="257"/>
      <c r="M241" s="171"/>
      <c r="P241" s="171"/>
      <c r="Z241" s="110"/>
    </row>
    <row r="242" spans="1:26" ht="20.100000000000001" customHeight="1" x14ac:dyDescent="0.15">
      <c r="A242" s="104"/>
      <c r="B242" s="297"/>
      <c r="C242" s="257"/>
      <c r="D242" s="298" t="s">
        <v>104</v>
      </c>
      <c r="E242" s="299"/>
      <c r="F242" s="299"/>
      <c r="G242" s="299"/>
      <c r="H242" s="299"/>
      <c r="I242" s="158"/>
      <c r="J242" s="158"/>
      <c r="K242" s="295"/>
      <c r="L242" s="158"/>
      <c r="N242" s="158"/>
      <c r="O242" s="158"/>
      <c r="P242" s="295"/>
      <c r="Q242" s="158"/>
      <c r="R242" s="158"/>
      <c r="S242" s="158"/>
      <c r="Z242" s="110"/>
    </row>
    <row r="243" spans="1:26" ht="20.100000000000001" customHeight="1" x14ac:dyDescent="0.15">
      <c r="A243" s="104"/>
      <c r="B243" s="297"/>
      <c r="C243" s="300"/>
      <c r="D243" s="301"/>
      <c r="E243" s="302" t="s">
        <v>105</v>
      </c>
      <c r="F243" s="302"/>
      <c r="G243" s="302"/>
      <c r="H243" s="302"/>
      <c r="I243" s="302"/>
      <c r="J243" s="303"/>
      <c r="K243" s="304" t="s">
        <v>191</v>
      </c>
      <c r="L243" s="305"/>
      <c r="M243" s="306"/>
      <c r="N243" s="179"/>
      <c r="O243" s="179" t="s">
        <v>106</v>
      </c>
      <c r="P243" s="307"/>
      <c r="Q243" s="308"/>
      <c r="R243" s="308"/>
      <c r="S243" s="308"/>
      <c r="T243" s="304" t="s">
        <v>191</v>
      </c>
      <c r="U243" s="309"/>
      <c r="V243" s="309"/>
      <c r="W243" s="309"/>
      <c r="X243" s="309"/>
      <c r="Y243" s="305"/>
      <c r="Z243" s="110"/>
    </row>
    <row r="244" spans="1:26" ht="20.100000000000001" customHeight="1" x14ac:dyDescent="0.15">
      <c r="A244" s="104"/>
      <c r="B244" s="297"/>
      <c r="C244" s="300"/>
      <c r="D244" s="310">
        <v>1</v>
      </c>
      <c r="E244" s="311" t="s">
        <v>107</v>
      </c>
      <c r="F244" s="312"/>
      <c r="G244" s="312"/>
      <c r="H244" s="312"/>
      <c r="I244" s="312"/>
      <c r="J244" s="313"/>
      <c r="K244" s="72"/>
      <c r="L244" s="73"/>
      <c r="M244" s="306"/>
      <c r="N244" s="310">
        <f>D261+1</f>
        <v>19</v>
      </c>
      <c r="O244" s="314" t="s">
        <v>108</v>
      </c>
      <c r="P244" s="311" t="s">
        <v>109</v>
      </c>
      <c r="Q244" s="312"/>
      <c r="R244" s="312"/>
      <c r="S244" s="312"/>
      <c r="T244" s="72"/>
      <c r="U244" s="74"/>
      <c r="V244" s="74"/>
      <c r="W244" s="74"/>
      <c r="X244" s="74"/>
      <c r="Y244" s="73"/>
      <c r="Z244" s="110"/>
    </row>
    <row r="245" spans="1:26" ht="20.100000000000001" customHeight="1" x14ac:dyDescent="0.15">
      <c r="A245" s="104"/>
      <c r="B245" s="297"/>
      <c r="C245" s="300"/>
      <c r="D245" s="315">
        <f>D244+1</f>
        <v>2</v>
      </c>
      <c r="E245" s="316" t="s">
        <v>110</v>
      </c>
      <c r="F245" s="276"/>
      <c r="G245" s="276"/>
      <c r="H245" s="276"/>
      <c r="I245" s="276"/>
      <c r="J245" s="317"/>
      <c r="K245" s="69"/>
      <c r="L245" s="70"/>
      <c r="M245" s="306"/>
      <c r="N245" s="315">
        <f t="shared" ref="N245:N251" si="0">N244+1</f>
        <v>20</v>
      </c>
      <c r="O245" s="318"/>
      <c r="P245" s="316" t="s">
        <v>111</v>
      </c>
      <c r="Q245" s="276"/>
      <c r="R245" s="276"/>
      <c r="S245" s="276"/>
      <c r="T245" s="69"/>
      <c r="U245" s="71"/>
      <c r="V245" s="71"/>
      <c r="W245" s="71"/>
      <c r="X245" s="71"/>
      <c r="Y245" s="70"/>
      <c r="Z245" s="110"/>
    </row>
    <row r="246" spans="1:26" ht="20.100000000000001" customHeight="1" x14ac:dyDescent="0.15">
      <c r="A246" s="104"/>
      <c r="B246" s="297"/>
      <c r="C246" s="300"/>
      <c r="D246" s="315">
        <f>D245+1</f>
        <v>3</v>
      </c>
      <c r="E246" s="316" t="s">
        <v>112</v>
      </c>
      <c r="F246" s="276"/>
      <c r="G246" s="276"/>
      <c r="H246" s="276"/>
      <c r="I246" s="276"/>
      <c r="J246" s="317"/>
      <c r="K246" s="69"/>
      <c r="L246" s="70"/>
      <c r="M246" s="306"/>
      <c r="N246" s="315">
        <f t="shared" si="0"/>
        <v>21</v>
      </c>
      <c r="O246" s="318"/>
      <c r="P246" s="316" t="s">
        <v>113</v>
      </c>
      <c r="Q246" s="276"/>
      <c r="R246" s="276"/>
      <c r="S246" s="276"/>
      <c r="T246" s="69"/>
      <c r="U246" s="71"/>
      <c r="V246" s="71"/>
      <c r="W246" s="71"/>
      <c r="X246" s="71"/>
      <c r="Y246" s="70"/>
      <c r="Z246" s="110"/>
    </row>
    <row r="247" spans="1:26" ht="20.100000000000001" customHeight="1" x14ac:dyDescent="0.15">
      <c r="A247" s="104"/>
      <c r="B247" s="297"/>
      <c r="C247" s="300"/>
      <c r="D247" s="315">
        <f t="shared" ref="D247:D261" si="1">D246+1</f>
        <v>4</v>
      </c>
      <c r="E247" s="316" t="s">
        <v>114</v>
      </c>
      <c r="F247" s="276"/>
      <c r="G247" s="276"/>
      <c r="H247" s="276"/>
      <c r="I247" s="276"/>
      <c r="J247" s="317"/>
      <c r="K247" s="69"/>
      <c r="L247" s="70"/>
      <c r="M247" s="306"/>
      <c r="N247" s="315">
        <f t="shared" si="0"/>
        <v>22</v>
      </c>
      <c r="O247" s="318"/>
      <c r="P247" s="316" t="s">
        <v>115</v>
      </c>
      <c r="Q247" s="276"/>
      <c r="R247" s="276"/>
      <c r="S247" s="276"/>
      <c r="T247" s="69"/>
      <c r="U247" s="71"/>
      <c r="V247" s="71"/>
      <c r="W247" s="71"/>
      <c r="X247" s="71"/>
      <c r="Y247" s="70"/>
      <c r="Z247" s="110"/>
    </row>
    <row r="248" spans="1:26" ht="20.100000000000001" customHeight="1" x14ac:dyDescent="0.15">
      <c r="A248" s="104"/>
      <c r="B248" s="297"/>
      <c r="C248" s="300"/>
      <c r="D248" s="315">
        <f t="shared" si="1"/>
        <v>5</v>
      </c>
      <c r="E248" s="316" t="s">
        <v>116</v>
      </c>
      <c r="F248" s="276"/>
      <c r="G248" s="276"/>
      <c r="H248" s="276"/>
      <c r="I248" s="276"/>
      <c r="J248" s="317"/>
      <c r="K248" s="69"/>
      <c r="L248" s="70"/>
      <c r="M248" s="306"/>
      <c r="N248" s="315">
        <f t="shared" si="0"/>
        <v>23</v>
      </c>
      <c r="O248" s="318"/>
      <c r="P248" s="316" t="s">
        <v>117</v>
      </c>
      <c r="Q248" s="276"/>
      <c r="R248" s="276"/>
      <c r="S248" s="276"/>
      <c r="T248" s="69"/>
      <c r="U248" s="71"/>
      <c r="V248" s="71"/>
      <c r="W248" s="71"/>
      <c r="X248" s="71"/>
      <c r="Y248" s="70"/>
      <c r="Z248" s="110"/>
    </row>
    <row r="249" spans="1:26" ht="20.100000000000001" customHeight="1" x14ac:dyDescent="0.15">
      <c r="A249" s="104"/>
      <c r="B249" s="297"/>
      <c r="C249" s="300"/>
      <c r="D249" s="315">
        <f t="shared" si="1"/>
        <v>6</v>
      </c>
      <c r="E249" s="316" t="s">
        <v>118</v>
      </c>
      <c r="F249" s="276"/>
      <c r="G249" s="276"/>
      <c r="H249" s="276"/>
      <c r="I249" s="276"/>
      <c r="J249" s="317"/>
      <c r="K249" s="69"/>
      <c r="L249" s="70"/>
      <c r="M249" s="306"/>
      <c r="N249" s="315">
        <f t="shared" si="0"/>
        <v>24</v>
      </c>
      <c r="O249" s="318"/>
      <c r="P249" s="316" t="s">
        <v>119</v>
      </c>
      <c r="Q249" s="276"/>
      <c r="R249" s="276"/>
      <c r="S249" s="276"/>
      <c r="T249" s="69"/>
      <c r="U249" s="71"/>
      <c r="V249" s="71"/>
      <c r="W249" s="71"/>
      <c r="X249" s="71"/>
      <c r="Y249" s="70"/>
      <c r="Z249" s="110"/>
    </row>
    <row r="250" spans="1:26" ht="20.100000000000001" customHeight="1" x14ac:dyDescent="0.15">
      <c r="A250" s="104"/>
      <c r="B250" s="297"/>
      <c r="C250" s="300"/>
      <c r="D250" s="315">
        <f t="shared" si="1"/>
        <v>7</v>
      </c>
      <c r="E250" s="316" t="s">
        <v>120</v>
      </c>
      <c r="F250" s="276"/>
      <c r="G250" s="276"/>
      <c r="H250" s="276"/>
      <c r="I250" s="276"/>
      <c r="J250" s="317"/>
      <c r="K250" s="69"/>
      <c r="L250" s="70"/>
      <c r="M250" s="306"/>
      <c r="N250" s="315">
        <f t="shared" si="0"/>
        <v>25</v>
      </c>
      <c r="O250" s="318"/>
      <c r="P250" s="316" t="s">
        <v>121</v>
      </c>
      <c r="Q250" s="276"/>
      <c r="R250" s="276"/>
      <c r="S250" s="276"/>
      <c r="T250" s="69"/>
      <c r="U250" s="71"/>
      <c r="V250" s="71"/>
      <c r="W250" s="71"/>
      <c r="X250" s="71"/>
      <c r="Y250" s="70"/>
      <c r="Z250" s="110"/>
    </row>
    <row r="251" spans="1:26" ht="20.100000000000001" customHeight="1" x14ac:dyDescent="0.15">
      <c r="A251" s="104"/>
      <c r="B251" s="297"/>
      <c r="C251" s="300"/>
      <c r="D251" s="315">
        <f t="shared" si="1"/>
        <v>8</v>
      </c>
      <c r="E251" s="316" t="s">
        <v>122</v>
      </c>
      <c r="F251" s="276"/>
      <c r="G251" s="276"/>
      <c r="H251" s="276"/>
      <c r="I251" s="276"/>
      <c r="J251" s="317"/>
      <c r="K251" s="69"/>
      <c r="L251" s="70"/>
      <c r="M251" s="306"/>
      <c r="N251" s="315">
        <f t="shared" si="0"/>
        <v>26</v>
      </c>
      <c r="O251" s="316" t="s">
        <v>123</v>
      </c>
      <c r="P251" s="276"/>
      <c r="Q251" s="276"/>
      <c r="R251" s="276"/>
      <c r="S251" s="276"/>
      <c r="T251" s="69"/>
      <c r="U251" s="71"/>
      <c r="V251" s="71"/>
      <c r="W251" s="71"/>
      <c r="X251" s="71"/>
      <c r="Y251" s="70"/>
      <c r="Z251" s="110"/>
    </row>
    <row r="252" spans="1:26" ht="20.100000000000001" customHeight="1" x14ac:dyDescent="0.15">
      <c r="A252" s="104"/>
      <c r="B252" s="297"/>
      <c r="C252" s="300"/>
      <c r="D252" s="315">
        <f t="shared" si="1"/>
        <v>9</v>
      </c>
      <c r="E252" s="316" t="s">
        <v>124</v>
      </c>
      <c r="F252" s="276"/>
      <c r="G252" s="276"/>
      <c r="H252" s="276"/>
      <c r="I252" s="276"/>
      <c r="J252" s="317"/>
      <c r="K252" s="69"/>
      <c r="L252" s="70"/>
      <c r="M252" s="306"/>
      <c r="N252" s="315">
        <f t="shared" ref="N252:N260" si="2">N251+1</f>
        <v>27</v>
      </c>
      <c r="O252" s="316" t="s">
        <v>125</v>
      </c>
      <c r="P252" s="276"/>
      <c r="Q252" s="276"/>
      <c r="R252" s="276"/>
      <c r="S252" s="276"/>
      <c r="T252" s="69"/>
      <c r="U252" s="71"/>
      <c r="V252" s="71"/>
      <c r="W252" s="71"/>
      <c r="X252" s="71"/>
      <c r="Y252" s="70"/>
      <c r="Z252" s="110"/>
    </row>
    <row r="253" spans="1:26" ht="20.100000000000001" customHeight="1" x14ac:dyDescent="0.15">
      <c r="A253" s="104"/>
      <c r="B253" s="297"/>
      <c r="C253" s="300"/>
      <c r="D253" s="315">
        <f t="shared" si="1"/>
        <v>10</v>
      </c>
      <c r="E253" s="316" t="s">
        <v>126</v>
      </c>
      <c r="F253" s="276"/>
      <c r="G253" s="276"/>
      <c r="H253" s="276"/>
      <c r="I253" s="276"/>
      <c r="J253" s="317"/>
      <c r="K253" s="69"/>
      <c r="L253" s="70"/>
      <c r="M253" s="306"/>
      <c r="N253" s="315">
        <f t="shared" si="2"/>
        <v>28</v>
      </c>
      <c r="O253" s="316" t="s">
        <v>127</v>
      </c>
      <c r="P253" s="276"/>
      <c r="Q253" s="276"/>
      <c r="R253" s="276"/>
      <c r="S253" s="276"/>
      <c r="T253" s="69"/>
      <c r="U253" s="71"/>
      <c r="V253" s="71"/>
      <c r="W253" s="71"/>
      <c r="X253" s="71"/>
      <c r="Y253" s="70"/>
      <c r="Z253" s="110"/>
    </row>
    <row r="254" spans="1:26" ht="20.100000000000001" customHeight="1" x14ac:dyDescent="0.15">
      <c r="A254" s="104"/>
      <c r="B254" s="297"/>
      <c r="C254" s="300"/>
      <c r="D254" s="315">
        <f t="shared" si="1"/>
        <v>11</v>
      </c>
      <c r="E254" s="316" t="s">
        <v>128</v>
      </c>
      <c r="F254" s="276"/>
      <c r="G254" s="276"/>
      <c r="H254" s="276"/>
      <c r="I254" s="276"/>
      <c r="J254" s="317"/>
      <c r="K254" s="69"/>
      <c r="L254" s="70"/>
      <c r="M254" s="306"/>
      <c r="N254" s="315">
        <f t="shared" si="2"/>
        <v>29</v>
      </c>
      <c r="O254" s="316" t="s">
        <v>129</v>
      </c>
      <c r="P254" s="276"/>
      <c r="Q254" s="276"/>
      <c r="R254" s="276"/>
      <c r="S254" s="276"/>
      <c r="T254" s="69"/>
      <c r="U254" s="71"/>
      <c r="V254" s="71"/>
      <c r="W254" s="71"/>
      <c r="X254" s="71"/>
      <c r="Y254" s="70"/>
      <c r="Z254" s="110"/>
    </row>
    <row r="255" spans="1:26" ht="20.100000000000001" customHeight="1" x14ac:dyDescent="0.15">
      <c r="A255" s="104"/>
      <c r="B255" s="297"/>
      <c r="C255" s="300"/>
      <c r="D255" s="315">
        <f t="shared" si="1"/>
        <v>12</v>
      </c>
      <c r="E255" s="316" t="s">
        <v>130</v>
      </c>
      <c r="F255" s="276"/>
      <c r="G255" s="276"/>
      <c r="H255" s="276"/>
      <c r="I255" s="276"/>
      <c r="J255" s="317"/>
      <c r="K255" s="69"/>
      <c r="L255" s="70"/>
      <c r="M255" s="306"/>
      <c r="N255" s="315">
        <f t="shared" si="2"/>
        <v>30</v>
      </c>
      <c r="O255" s="316" t="s">
        <v>131</v>
      </c>
      <c r="P255" s="276"/>
      <c r="Q255" s="276"/>
      <c r="R255" s="276"/>
      <c r="S255" s="276"/>
      <c r="T255" s="69"/>
      <c r="U255" s="71"/>
      <c r="V255" s="71"/>
      <c r="W255" s="71"/>
      <c r="X255" s="71"/>
      <c r="Y255" s="70"/>
      <c r="Z255" s="110"/>
    </row>
    <row r="256" spans="1:26" ht="20.100000000000001" customHeight="1" x14ac:dyDescent="0.15">
      <c r="A256" s="104"/>
      <c r="B256" s="297"/>
      <c r="C256" s="300"/>
      <c r="D256" s="315">
        <f t="shared" si="1"/>
        <v>13</v>
      </c>
      <c r="E256" s="316" t="s">
        <v>132</v>
      </c>
      <c r="F256" s="276"/>
      <c r="G256" s="276"/>
      <c r="H256" s="276"/>
      <c r="I256" s="276"/>
      <c r="J256" s="317"/>
      <c r="K256" s="69"/>
      <c r="L256" s="70"/>
      <c r="M256" s="306"/>
      <c r="N256" s="315">
        <f t="shared" si="2"/>
        <v>31</v>
      </c>
      <c r="O256" s="316" t="s">
        <v>133</v>
      </c>
      <c r="P256" s="276"/>
      <c r="Q256" s="276"/>
      <c r="R256" s="276"/>
      <c r="S256" s="276"/>
      <c r="T256" s="69"/>
      <c r="U256" s="71"/>
      <c r="V256" s="71"/>
      <c r="W256" s="71"/>
      <c r="X256" s="71"/>
      <c r="Y256" s="70"/>
      <c r="Z256" s="110"/>
    </row>
    <row r="257" spans="1:27" ht="30" customHeight="1" x14ac:dyDescent="0.15">
      <c r="A257" s="104"/>
      <c r="B257" s="297"/>
      <c r="C257" s="300"/>
      <c r="D257" s="315">
        <f t="shared" si="1"/>
        <v>14</v>
      </c>
      <c r="E257" s="318" t="s">
        <v>108</v>
      </c>
      <c r="F257" s="319" t="s">
        <v>134</v>
      </c>
      <c r="G257" s="319"/>
      <c r="H257" s="319"/>
      <c r="I257" s="319"/>
      <c r="J257" s="319"/>
      <c r="K257" s="69"/>
      <c r="L257" s="70"/>
      <c r="M257" s="306"/>
      <c r="N257" s="315">
        <f t="shared" si="2"/>
        <v>32</v>
      </c>
      <c r="O257" s="316" t="s">
        <v>135</v>
      </c>
      <c r="P257" s="276"/>
      <c r="Q257" s="276"/>
      <c r="R257" s="276"/>
      <c r="S257" s="276"/>
      <c r="T257" s="69"/>
      <c r="U257" s="71"/>
      <c r="V257" s="71"/>
      <c r="W257" s="71"/>
      <c r="X257" s="71"/>
      <c r="Y257" s="70"/>
      <c r="Z257" s="110"/>
    </row>
    <row r="258" spans="1:27" ht="20.100000000000001" customHeight="1" x14ac:dyDescent="0.15">
      <c r="A258" s="104"/>
      <c r="B258" s="297"/>
      <c r="C258" s="300"/>
      <c r="D258" s="315">
        <f t="shared" si="1"/>
        <v>15</v>
      </c>
      <c r="E258" s="318"/>
      <c r="F258" s="320" t="s">
        <v>136</v>
      </c>
      <c r="G258" s="320"/>
      <c r="H258" s="320"/>
      <c r="I258" s="320"/>
      <c r="J258" s="320"/>
      <c r="K258" s="69"/>
      <c r="L258" s="70"/>
      <c r="M258" s="306"/>
      <c r="N258" s="315">
        <f t="shared" si="2"/>
        <v>33</v>
      </c>
      <c r="O258" s="316" t="s">
        <v>137</v>
      </c>
      <c r="P258" s="276"/>
      <c r="Q258" s="276"/>
      <c r="R258" s="276"/>
      <c r="S258" s="276"/>
      <c r="T258" s="69"/>
      <c r="U258" s="71"/>
      <c r="V258" s="71"/>
      <c r="W258" s="71"/>
      <c r="X258" s="71"/>
      <c r="Y258" s="70"/>
      <c r="Z258" s="110"/>
    </row>
    <row r="259" spans="1:27" ht="20.100000000000001" customHeight="1" x14ac:dyDescent="0.15">
      <c r="A259" s="104"/>
      <c r="B259" s="297"/>
      <c r="C259" s="300"/>
      <c r="D259" s="315">
        <f t="shared" si="1"/>
        <v>16</v>
      </c>
      <c r="E259" s="318"/>
      <c r="F259" s="320" t="s">
        <v>138</v>
      </c>
      <c r="G259" s="320"/>
      <c r="H259" s="320"/>
      <c r="I259" s="320"/>
      <c r="J259" s="320"/>
      <c r="K259" s="69"/>
      <c r="L259" s="70"/>
      <c r="M259" s="306"/>
      <c r="N259" s="315">
        <f t="shared" si="2"/>
        <v>34</v>
      </c>
      <c r="O259" s="316" t="s">
        <v>139</v>
      </c>
      <c r="P259" s="276"/>
      <c r="Q259" s="276"/>
      <c r="R259" s="276"/>
      <c r="S259" s="276"/>
      <c r="T259" s="69"/>
      <c r="U259" s="71"/>
      <c r="V259" s="71"/>
      <c r="W259" s="71"/>
      <c r="X259" s="71"/>
      <c r="Y259" s="70"/>
      <c r="Z259" s="110"/>
    </row>
    <row r="260" spans="1:27" ht="20.100000000000001" customHeight="1" x14ac:dyDescent="0.15">
      <c r="A260" s="104"/>
      <c r="B260" s="297"/>
      <c r="C260" s="300"/>
      <c r="D260" s="315">
        <f t="shared" si="1"/>
        <v>17</v>
      </c>
      <c r="E260" s="318"/>
      <c r="F260" s="320" t="s">
        <v>140</v>
      </c>
      <c r="G260" s="320"/>
      <c r="H260" s="320"/>
      <c r="I260" s="320"/>
      <c r="J260" s="320"/>
      <c r="K260" s="69"/>
      <c r="L260" s="70"/>
      <c r="M260" s="306"/>
      <c r="N260" s="321">
        <f t="shared" si="2"/>
        <v>35</v>
      </c>
      <c r="O260" s="322" t="s">
        <v>141</v>
      </c>
      <c r="P260" s="323"/>
      <c r="Q260" s="323"/>
      <c r="R260" s="323"/>
      <c r="S260" s="323"/>
      <c r="T260" s="66"/>
      <c r="U260" s="67"/>
      <c r="V260" s="67"/>
      <c r="W260" s="67"/>
      <c r="X260" s="67"/>
      <c r="Y260" s="68"/>
      <c r="Z260" s="110"/>
    </row>
    <row r="261" spans="1:27" ht="20.100000000000001" customHeight="1" x14ac:dyDescent="0.15">
      <c r="A261" s="104"/>
      <c r="B261" s="297"/>
      <c r="C261" s="300"/>
      <c r="D261" s="315">
        <f t="shared" si="1"/>
        <v>18</v>
      </c>
      <c r="E261" s="318"/>
      <c r="F261" s="320" t="s">
        <v>142</v>
      </c>
      <c r="G261" s="320"/>
      <c r="H261" s="320"/>
      <c r="I261" s="320"/>
      <c r="J261" s="320"/>
      <c r="K261" s="66"/>
      <c r="L261" s="68"/>
      <c r="M261" s="185"/>
      <c r="N261" s="160"/>
      <c r="Z261" s="110"/>
    </row>
    <row r="262" spans="1:27" ht="15" customHeight="1" x14ac:dyDescent="0.15">
      <c r="A262" s="104"/>
      <c r="B262" s="297"/>
      <c r="C262" s="324"/>
      <c r="D262" s="325"/>
      <c r="E262" s="326"/>
      <c r="F262" s="327"/>
      <c r="G262" s="327"/>
      <c r="H262" s="327"/>
      <c r="I262" s="328"/>
      <c r="J262" s="328"/>
      <c r="K262" s="328"/>
      <c r="L262" s="328"/>
      <c r="M262" s="329"/>
      <c r="N262" s="330"/>
      <c r="P262" s="171"/>
      <c r="Z262" s="110"/>
    </row>
    <row r="263" spans="1:27" ht="15" customHeight="1" x14ac:dyDescent="0.15">
      <c r="A263" s="104"/>
      <c r="B263" s="297"/>
      <c r="C263" s="331"/>
      <c r="D263" s="332"/>
      <c r="E263" s="332"/>
      <c r="F263" s="332"/>
      <c r="G263" s="332"/>
      <c r="H263" s="332"/>
      <c r="I263" s="158"/>
      <c r="J263" s="158"/>
      <c r="K263" s="158"/>
      <c r="L263" s="158"/>
      <c r="M263" s="295"/>
      <c r="N263" s="158"/>
      <c r="O263" s="158"/>
      <c r="P263" s="295"/>
      <c r="Q263" s="158"/>
      <c r="R263" s="158"/>
      <c r="S263" s="158"/>
      <c r="T263" s="158"/>
      <c r="U263" s="158"/>
      <c r="V263" s="158"/>
      <c r="W263" s="158"/>
      <c r="X263" s="158"/>
      <c r="Y263" s="158"/>
      <c r="Z263" s="113"/>
    </row>
    <row r="264" spans="1:27" ht="15" customHeight="1" x14ac:dyDescent="0.15">
      <c r="A264" s="104"/>
      <c r="B264" s="104"/>
      <c r="C264" s="333"/>
      <c r="D264" s="333"/>
      <c r="E264" s="333"/>
      <c r="F264" s="333"/>
      <c r="G264" s="333"/>
      <c r="H264" s="333"/>
      <c r="M264" s="171"/>
      <c r="P264" s="171"/>
    </row>
    <row r="265" spans="1:27" ht="15" customHeight="1" x14ac:dyDescent="0.15">
      <c r="A265" s="104"/>
      <c r="B265" s="104"/>
      <c r="C265" s="121"/>
      <c r="D265" s="121"/>
      <c r="E265" s="121"/>
      <c r="F265" s="121"/>
      <c r="G265" s="121"/>
      <c r="H265" s="121"/>
      <c r="I265" s="121"/>
      <c r="J265" s="136"/>
      <c r="K265" s="136"/>
      <c r="L265" s="121"/>
      <c r="M265" s="177"/>
      <c r="N265" s="121"/>
      <c r="O265" s="121"/>
      <c r="P265" s="177"/>
      <c r="Q265" s="121"/>
      <c r="R265" s="121"/>
      <c r="S265" s="121"/>
      <c r="T265" s="121"/>
      <c r="U265" s="121"/>
      <c r="V265" s="121"/>
      <c r="W265" s="121"/>
      <c r="X265" s="121"/>
      <c r="Y265" s="121"/>
      <c r="Z265" s="121"/>
      <c r="AA265" s="121"/>
    </row>
    <row r="266" spans="1:27" ht="20.100000000000001" customHeight="1" x14ac:dyDescent="0.15">
      <c r="A266" s="104"/>
      <c r="B266" s="104"/>
      <c r="C266" s="141" t="s">
        <v>143</v>
      </c>
      <c r="D266" s="142"/>
      <c r="E266" s="142"/>
      <c r="F266" s="142"/>
      <c r="G266" s="142"/>
      <c r="H266" s="142"/>
      <c r="I266" s="143"/>
      <c r="M266" s="171"/>
      <c r="P266" s="171"/>
    </row>
    <row r="267" spans="1:27" ht="15" customHeight="1" x14ac:dyDescent="0.15">
      <c r="A267" s="104"/>
      <c r="B267" s="104"/>
      <c r="C267" s="117"/>
      <c r="D267" s="118"/>
      <c r="E267" s="118"/>
      <c r="F267" s="118"/>
      <c r="G267" s="118"/>
      <c r="H267" s="118"/>
      <c r="I267" s="118"/>
      <c r="J267" s="119"/>
      <c r="K267" s="334"/>
      <c r="L267" s="119"/>
      <c r="M267" s="174"/>
      <c r="N267" s="119"/>
      <c r="O267" s="119"/>
      <c r="P267" s="174"/>
      <c r="Q267" s="119"/>
      <c r="R267" s="119"/>
      <c r="S267" s="119"/>
      <c r="T267" s="119"/>
      <c r="U267" s="119"/>
      <c r="V267" s="119"/>
      <c r="W267" s="119"/>
      <c r="X267" s="119"/>
      <c r="Y267" s="119"/>
      <c r="Z267" s="120"/>
    </row>
    <row r="268" spans="1:27" ht="15.75" hidden="1" customHeight="1" x14ac:dyDescent="0.15">
      <c r="A268" s="104"/>
      <c r="B268" s="104"/>
      <c r="C268" s="117"/>
      <c r="D268" s="118"/>
      <c r="E268" s="118"/>
      <c r="F268" s="118"/>
      <c r="G268" s="118"/>
      <c r="H268" s="118"/>
      <c r="I268" s="118"/>
      <c r="J268" s="121"/>
      <c r="K268" s="133"/>
      <c r="L268" s="121"/>
      <c r="M268" s="177"/>
      <c r="N268" s="121"/>
      <c r="O268" s="121"/>
      <c r="P268" s="177"/>
      <c r="Q268" s="121"/>
      <c r="R268" s="121"/>
      <c r="S268" s="121"/>
      <c r="T268" s="121"/>
      <c r="U268" s="121"/>
      <c r="V268" s="121"/>
      <c r="W268" s="121"/>
      <c r="X268" s="121"/>
      <c r="Y268" s="121"/>
      <c r="Z268" s="122"/>
    </row>
    <row r="269" spans="1:27" ht="20.100000000000001" customHeight="1" x14ac:dyDescent="0.15">
      <c r="A269" s="104"/>
      <c r="B269" s="104"/>
      <c r="C269" s="117"/>
      <c r="D269" s="124">
        <v>1</v>
      </c>
      <c r="E269" s="258" t="s">
        <v>144</v>
      </c>
      <c r="F269" s="258"/>
      <c r="G269" s="258"/>
      <c r="I269" s="335"/>
      <c r="J269" s="336"/>
      <c r="K269" s="336"/>
      <c r="L269" s="336"/>
      <c r="M269" s="336"/>
      <c r="N269" s="336"/>
      <c r="O269" s="336"/>
      <c r="P269" s="336"/>
      <c r="Q269" s="336"/>
      <c r="R269" s="336"/>
      <c r="S269" s="336"/>
      <c r="T269" s="336"/>
      <c r="U269" s="336"/>
      <c r="V269" s="336"/>
      <c r="W269" s="336"/>
      <c r="X269" s="336"/>
      <c r="Z269" s="337"/>
      <c r="AA269" s="336"/>
    </row>
    <row r="270" spans="1:27" ht="20.100000000000001" customHeight="1" x14ac:dyDescent="0.15">
      <c r="A270" s="104"/>
      <c r="B270" s="104"/>
      <c r="C270" s="117"/>
      <c r="E270" s="338" t="s">
        <v>212</v>
      </c>
      <c r="F270" s="338"/>
      <c r="G270" s="338"/>
      <c r="H270" s="338"/>
      <c r="I270" s="338"/>
      <c r="J270" s="338"/>
      <c r="K270" s="338"/>
      <c r="L270" s="338"/>
      <c r="M270" s="338"/>
      <c r="N270" s="338"/>
      <c r="O270" s="338"/>
      <c r="P270" s="338"/>
      <c r="Q270" s="338"/>
      <c r="R270" s="338"/>
      <c r="S270" s="338"/>
      <c r="T270" s="338"/>
      <c r="U270" s="339"/>
      <c r="V270" s="339"/>
      <c r="W270" s="339"/>
      <c r="X270" s="339"/>
      <c r="Z270" s="129"/>
      <c r="AA270" s="121"/>
    </row>
    <row r="271" spans="1:27" ht="20.100000000000001" customHeight="1" x14ac:dyDescent="0.15">
      <c r="A271" s="104"/>
      <c r="B271" s="104"/>
      <c r="C271" s="117"/>
      <c r="D271" s="110"/>
      <c r="E271" s="340" t="s">
        <v>145</v>
      </c>
      <c r="F271" s="341"/>
      <c r="G271" s="341"/>
      <c r="H271" s="341"/>
      <c r="I271" s="342"/>
      <c r="J271" s="343" t="s">
        <v>193</v>
      </c>
      <c r="K271" s="344"/>
      <c r="L271" s="344"/>
      <c r="M271" s="344"/>
      <c r="N271" s="344" t="str" cm="1">
        <f t="array" ref="N271">"登録年月日　"&amp;日付例_s</f>
        <v>登録年月日　例)2024/4/1</v>
      </c>
      <c r="O271" s="344"/>
      <c r="P271" s="344"/>
      <c r="Q271" s="345"/>
      <c r="Z271" s="110"/>
      <c r="AA271" s="121"/>
    </row>
    <row r="272" spans="1:27" ht="20.100000000000001" customHeight="1" x14ac:dyDescent="0.15">
      <c r="A272" s="104"/>
      <c r="B272" s="104"/>
      <c r="C272" s="117"/>
      <c r="D272" s="110"/>
      <c r="E272" s="346" t="s">
        <v>146</v>
      </c>
      <c r="F272" s="346"/>
      <c r="G272" s="346"/>
      <c r="H272" s="346"/>
      <c r="I272" s="347"/>
      <c r="J272" s="25"/>
      <c r="K272" s="26"/>
      <c r="L272" s="26"/>
      <c r="M272" s="27"/>
      <c r="N272" s="93"/>
      <c r="O272" s="26"/>
      <c r="P272" s="26"/>
      <c r="Q272" s="94"/>
      <c r="Z272" s="110"/>
      <c r="AA272" s="121"/>
    </row>
    <row r="273" spans="1:27" ht="20.100000000000001" customHeight="1" x14ac:dyDescent="0.15">
      <c r="A273" s="104"/>
      <c r="B273" s="104"/>
      <c r="C273" s="117"/>
      <c r="D273" s="110"/>
      <c r="E273" s="348" t="s">
        <v>147</v>
      </c>
      <c r="F273" s="349"/>
      <c r="G273" s="349"/>
      <c r="H273" s="349"/>
      <c r="I273" s="350"/>
      <c r="J273" s="40"/>
      <c r="K273" s="35"/>
      <c r="L273" s="35"/>
      <c r="M273" s="43"/>
      <c r="N273" s="34"/>
      <c r="O273" s="35"/>
      <c r="P273" s="35"/>
      <c r="Q273" s="36"/>
      <c r="Z273" s="110"/>
      <c r="AA273" s="121"/>
    </row>
    <row r="274" spans="1:27" ht="20.100000000000001" customHeight="1" x14ac:dyDescent="0.15">
      <c r="A274" s="104"/>
      <c r="B274" s="104"/>
      <c r="C274" s="117"/>
      <c r="D274" s="110"/>
      <c r="E274" s="348" t="s">
        <v>148</v>
      </c>
      <c r="F274" s="349"/>
      <c r="G274" s="349"/>
      <c r="H274" s="349"/>
      <c r="I274" s="350"/>
      <c r="J274" s="40"/>
      <c r="K274" s="35"/>
      <c r="L274" s="35"/>
      <c r="M274" s="43"/>
      <c r="N274" s="34"/>
      <c r="O274" s="35"/>
      <c r="P274" s="35"/>
      <c r="Q274" s="36"/>
      <c r="Z274" s="110"/>
      <c r="AA274" s="121"/>
    </row>
    <row r="275" spans="1:27" ht="20.100000000000001" customHeight="1" x14ac:dyDescent="0.15">
      <c r="A275" s="104"/>
      <c r="B275" s="104"/>
      <c r="C275" s="117"/>
      <c r="D275" s="110"/>
      <c r="E275" s="348" t="s">
        <v>149</v>
      </c>
      <c r="F275" s="349"/>
      <c r="G275" s="349"/>
      <c r="H275" s="349"/>
      <c r="I275" s="350"/>
      <c r="J275" s="40"/>
      <c r="K275" s="35"/>
      <c r="L275" s="35"/>
      <c r="M275" s="43"/>
      <c r="N275" s="34"/>
      <c r="O275" s="35"/>
      <c r="P275" s="35"/>
      <c r="Q275" s="36"/>
      <c r="Z275" s="110"/>
      <c r="AA275" s="121"/>
    </row>
    <row r="276" spans="1:27" ht="20.100000000000001" customHeight="1" x14ac:dyDescent="0.15">
      <c r="A276" s="104"/>
      <c r="B276" s="104"/>
      <c r="C276" s="117"/>
      <c r="D276" s="110"/>
      <c r="E276" s="348" t="s">
        <v>150</v>
      </c>
      <c r="F276" s="349"/>
      <c r="G276" s="349"/>
      <c r="H276" s="349"/>
      <c r="I276" s="350"/>
      <c r="J276" s="40"/>
      <c r="K276" s="35"/>
      <c r="L276" s="35"/>
      <c r="M276" s="43"/>
      <c r="N276" s="34"/>
      <c r="O276" s="35"/>
      <c r="P276" s="35"/>
      <c r="Q276" s="36"/>
      <c r="Z276" s="110"/>
      <c r="AA276" s="121"/>
    </row>
    <row r="277" spans="1:27" ht="20.100000000000001" customHeight="1" x14ac:dyDescent="0.15">
      <c r="A277" s="104"/>
      <c r="B277" s="104"/>
      <c r="C277" s="117"/>
      <c r="D277" s="110"/>
      <c r="E277" s="348" t="s">
        <v>151</v>
      </c>
      <c r="F277" s="349"/>
      <c r="G277" s="349"/>
      <c r="H277" s="349"/>
      <c r="I277" s="350"/>
      <c r="J277" s="40"/>
      <c r="K277" s="35"/>
      <c r="L277" s="35"/>
      <c r="M277" s="43"/>
      <c r="N277" s="34"/>
      <c r="O277" s="35"/>
      <c r="P277" s="35"/>
      <c r="Q277" s="36"/>
      <c r="Z277" s="110"/>
      <c r="AA277" s="121"/>
    </row>
    <row r="278" spans="1:27" ht="20.100000000000001" customHeight="1" x14ac:dyDescent="0.15">
      <c r="A278" s="104"/>
      <c r="B278" s="104"/>
      <c r="C278" s="117"/>
      <c r="D278" s="110"/>
      <c r="E278" s="348" t="s">
        <v>152</v>
      </c>
      <c r="F278" s="349"/>
      <c r="G278" s="349"/>
      <c r="H278" s="349"/>
      <c r="I278" s="350"/>
      <c r="J278" s="40"/>
      <c r="K278" s="35"/>
      <c r="L278" s="35"/>
      <c r="M278" s="43"/>
      <c r="N278" s="34"/>
      <c r="O278" s="35"/>
      <c r="P278" s="35"/>
      <c r="Q278" s="36"/>
      <c r="Z278" s="110"/>
      <c r="AA278" s="121"/>
    </row>
    <row r="279" spans="1:27" ht="20.100000000000001" customHeight="1" x14ac:dyDescent="0.15">
      <c r="A279" s="104"/>
      <c r="B279" s="104"/>
      <c r="C279" s="117"/>
      <c r="D279" s="110"/>
      <c r="E279" s="348" t="s">
        <v>153</v>
      </c>
      <c r="F279" s="349"/>
      <c r="G279" s="349"/>
      <c r="H279" s="349"/>
      <c r="I279" s="350"/>
      <c r="J279" s="40"/>
      <c r="K279" s="35"/>
      <c r="L279" s="35"/>
      <c r="M279" s="43"/>
      <c r="N279" s="34"/>
      <c r="O279" s="35"/>
      <c r="P279" s="35"/>
      <c r="Q279" s="36"/>
      <c r="Z279" s="110"/>
      <c r="AA279" s="121"/>
    </row>
    <row r="280" spans="1:27" ht="20.100000000000001" customHeight="1" x14ac:dyDescent="0.15">
      <c r="A280" s="104"/>
      <c r="B280" s="104"/>
      <c r="C280" s="117"/>
      <c r="D280" s="110"/>
      <c r="E280" s="351" t="s">
        <v>154</v>
      </c>
      <c r="F280" s="349"/>
      <c r="G280" s="349"/>
      <c r="H280" s="349"/>
      <c r="I280" s="350"/>
      <c r="J280" s="40"/>
      <c r="K280" s="35"/>
      <c r="L280" s="35"/>
      <c r="M280" s="43"/>
      <c r="N280" s="34"/>
      <c r="O280" s="35"/>
      <c r="P280" s="35"/>
      <c r="Q280" s="36"/>
      <c r="Z280" s="110"/>
      <c r="AA280" s="121"/>
    </row>
    <row r="281" spans="1:27" ht="20.100000000000001" customHeight="1" x14ac:dyDescent="0.15">
      <c r="A281" s="104"/>
      <c r="B281" s="104"/>
      <c r="C281" s="117"/>
      <c r="D281" s="110"/>
      <c r="E281" s="40"/>
      <c r="F281" s="41"/>
      <c r="G281" s="41"/>
      <c r="H281" s="41"/>
      <c r="I281" s="42"/>
      <c r="J281" s="40"/>
      <c r="K281" s="35"/>
      <c r="L281" s="35"/>
      <c r="M281" s="43"/>
      <c r="N281" s="34"/>
      <c r="O281" s="35"/>
      <c r="P281" s="35"/>
      <c r="Q281" s="36"/>
      <c r="Z281" s="110"/>
      <c r="AA281" s="121"/>
    </row>
    <row r="282" spans="1:27" ht="20.100000000000001" customHeight="1" x14ac:dyDescent="0.15">
      <c r="A282" s="104"/>
      <c r="B282" s="104"/>
      <c r="C282" s="117"/>
      <c r="D282" s="110"/>
      <c r="E282" s="40"/>
      <c r="F282" s="41"/>
      <c r="G282" s="41"/>
      <c r="H282" s="41"/>
      <c r="I282" s="42"/>
      <c r="J282" s="40"/>
      <c r="K282" s="35"/>
      <c r="L282" s="35"/>
      <c r="M282" s="43"/>
      <c r="N282" s="34"/>
      <c r="O282" s="35"/>
      <c r="P282" s="35"/>
      <c r="Q282" s="36"/>
      <c r="Z282" s="110"/>
      <c r="AA282" s="121"/>
    </row>
    <row r="283" spans="1:27" ht="20.100000000000001" customHeight="1" x14ac:dyDescent="0.15">
      <c r="A283" s="104"/>
      <c r="B283" s="104"/>
      <c r="C283" s="117"/>
      <c r="D283" s="110"/>
      <c r="E283" s="44"/>
      <c r="F283" s="64"/>
      <c r="G283" s="64"/>
      <c r="H283" s="64"/>
      <c r="I283" s="65"/>
      <c r="J283" s="44"/>
      <c r="K283" s="38"/>
      <c r="L283" s="38"/>
      <c r="M283" s="45"/>
      <c r="N283" s="37"/>
      <c r="O283" s="38"/>
      <c r="P283" s="38"/>
      <c r="Q283" s="39"/>
      <c r="Z283" s="110"/>
      <c r="AA283" s="121"/>
    </row>
    <row r="284" spans="1:27" ht="20.100000000000001" customHeight="1" x14ac:dyDescent="0.15">
      <c r="A284" s="104"/>
      <c r="B284" s="104"/>
      <c r="C284" s="128"/>
      <c r="D284" s="352"/>
      <c r="E284" s="136"/>
      <c r="F284" s="136"/>
      <c r="G284" s="136"/>
      <c r="H284" s="136"/>
      <c r="I284" s="136"/>
      <c r="J284" s="136"/>
      <c r="K284" s="136"/>
      <c r="L284" s="136"/>
      <c r="M284" s="136"/>
      <c r="N284" s="136"/>
      <c r="O284" s="136"/>
      <c r="P284" s="136"/>
      <c r="Q284" s="136"/>
      <c r="R284" s="136"/>
      <c r="S284" s="136"/>
      <c r="T284" s="136"/>
      <c r="U284" s="136"/>
      <c r="V284" s="136"/>
      <c r="W284" s="136"/>
      <c r="X284" s="136"/>
      <c r="Z284" s="129"/>
      <c r="AA284" s="121"/>
    </row>
    <row r="285" spans="1:27" ht="20.100000000000001" customHeight="1" x14ac:dyDescent="0.15">
      <c r="A285" s="104"/>
      <c r="B285" s="104"/>
      <c r="C285" s="117"/>
      <c r="D285" s="124">
        <v>2</v>
      </c>
      <c r="E285" s="258" t="s">
        <v>155</v>
      </c>
      <c r="F285" s="258"/>
      <c r="G285" s="136"/>
      <c r="H285" s="136"/>
      <c r="I285" s="136"/>
      <c r="J285" s="136"/>
      <c r="K285" s="136"/>
      <c r="L285" s="136"/>
      <c r="M285" s="136"/>
      <c r="N285" s="136"/>
      <c r="O285" s="136"/>
      <c r="P285" s="136"/>
      <c r="Q285" s="136"/>
      <c r="R285" s="136"/>
      <c r="S285" s="136"/>
      <c r="T285" s="136"/>
      <c r="U285" s="136"/>
      <c r="V285" s="136"/>
      <c r="W285" s="136"/>
      <c r="X285" s="136"/>
      <c r="Z285" s="129"/>
      <c r="AA285" s="121"/>
    </row>
    <row r="286" spans="1:27" ht="39.950000000000003" customHeight="1" x14ac:dyDescent="0.15">
      <c r="A286" s="104"/>
      <c r="B286" s="104"/>
      <c r="C286" s="117"/>
      <c r="E286" s="353" t="s">
        <v>221</v>
      </c>
      <c r="F286" s="353"/>
      <c r="G286" s="353"/>
      <c r="H286" s="353"/>
      <c r="I286" s="353"/>
      <c r="J286" s="353"/>
      <c r="K286" s="353"/>
      <c r="L286" s="353"/>
      <c r="M286" s="353"/>
      <c r="N286" s="353"/>
      <c r="O286" s="353"/>
      <c r="P286" s="353"/>
      <c r="Q286" s="353"/>
      <c r="R286" s="353"/>
      <c r="S286" s="353"/>
      <c r="T286" s="353"/>
      <c r="U286" s="353"/>
      <c r="V286" s="353"/>
      <c r="W286" s="353"/>
      <c r="X286" s="353"/>
      <c r="Y286" s="353"/>
      <c r="Z286" s="217"/>
      <c r="AA286" s="124"/>
    </row>
    <row r="287" spans="1:27" ht="20.100000000000001" customHeight="1" x14ac:dyDescent="0.15">
      <c r="A287" s="104">
        <f>IF(COUNTIF(M288:M313,"○")&lt;1, 1001, 0)</f>
        <v>1001</v>
      </c>
      <c r="B287" s="406"/>
      <c r="C287" s="117"/>
      <c r="D287" s="110"/>
      <c r="E287" s="354" t="s">
        <v>156</v>
      </c>
      <c r="F287" s="346"/>
      <c r="G287" s="346"/>
      <c r="H287" s="346"/>
      <c r="I287" s="346"/>
      <c r="J287" s="346"/>
      <c r="K287" s="346"/>
      <c r="L287" s="355" t="s">
        <v>157</v>
      </c>
      <c r="M287" s="356" t="s">
        <v>22</v>
      </c>
      <c r="N287" s="357"/>
      <c r="Z287" s="110"/>
    </row>
    <row r="288" spans="1:27" ht="24.95" customHeight="1" x14ac:dyDescent="0.15">
      <c r="A288" s="121"/>
      <c r="B288" s="104"/>
      <c r="C288" s="123"/>
      <c r="D288" s="110"/>
      <c r="E288" s="358" t="s">
        <v>158</v>
      </c>
      <c r="F288" s="355">
        <v>31</v>
      </c>
      <c r="G288" s="359" t="s">
        <v>159</v>
      </c>
      <c r="H288" s="359"/>
      <c r="I288" s="359"/>
      <c r="J288" s="359"/>
      <c r="K288" s="360"/>
      <c r="L288" s="17"/>
      <c r="M288" s="32"/>
      <c r="N288" s="33"/>
      <c r="Z288" s="110"/>
    </row>
    <row r="289" spans="1:26" ht="24.95" customHeight="1" x14ac:dyDescent="0.15">
      <c r="A289" s="104"/>
      <c r="B289" s="104"/>
      <c r="C289" s="123"/>
      <c r="D289" s="110"/>
      <c r="E289" s="361"/>
      <c r="F289" s="362">
        <f>F288+1</f>
        <v>32</v>
      </c>
      <c r="G289" s="363" t="s">
        <v>160</v>
      </c>
      <c r="H289" s="363"/>
      <c r="I289" s="363"/>
      <c r="J289" s="363"/>
      <c r="K289" s="364"/>
      <c r="L289" s="18"/>
      <c r="M289" s="28"/>
      <c r="N289" s="29"/>
      <c r="Z289" s="110"/>
    </row>
    <row r="290" spans="1:26" ht="24.95" customHeight="1" x14ac:dyDescent="0.15">
      <c r="A290" s="104"/>
      <c r="B290" s="104"/>
      <c r="C290" s="123"/>
      <c r="D290" s="110"/>
      <c r="E290" s="361"/>
      <c r="F290" s="362">
        <f t="shared" ref="F290:F313" si="3">F289+1</f>
        <v>33</v>
      </c>
      <c r="G290" s="363" t="s">
        <v>161</v>
      </c>
      <c r="H290" s="363"/>
      <c r="I290" s="363"/>
      <c r="J290" s="363"/>
      <c r="K290" s="364"/>
      <c r="L290" s="18"/>
      <c r="M290" s="28"/>
      <c r="N290" s="29"/>
      <c r="Z290" s="110"/>
    </row>
    <row r="291" spans="1:26" ht="24.95" customHeight="1" x14ac:dyDescent="0.15">
      <c r="A291" s="104"/>
      <c r="B291" s="104"/>
      <c r="C291" s="123"/>
      <c r="D291" s="110"/>
      <c r="E291" s="361"/>
      <c r="F291" s="365">
        <f t="shared" si="3"/>
        <v>34</v>
      </c>
      <c r="G291" s="366" t="s">
        <v>162</v>
      </c>
      <c r="H291" s="366"/>
      <c r="I291" s="366"/>
      <c r="J291" s="366"/>
      <c r="K291" s="367"/>
      <c r="L291" s="19"/>
      <c r="M291" s="30"/>
      <c r="N291" s="31"/>
      <c r="Z291" s="110"/>
    </row>
    <row r="292" spans="1:26" ht="24.95" customHeight="1" x14ac:dyDescent="0.15">
      <c r="A292" s="104"/>
      <c r="B292" s="104"/>
      <c r="C292" s="123"/>
      <c r="D292" s="110"/>
      <c r="E292" s="368" t="s">
        <v>163</v>
      </c>
      <c r="F292" s="369">
        <f t="shared" si="3"/>
        <v>35</v>
      </c>
      <c r="G292" s="370" t="s">
        <v>164</v>
      </c>
      <c r="H292" s="370"/>
      <c r="I292" s="370"/>
      <c r="J292" s="370"/>
      <c r="K292" s="371"/>
      <c r="L292" s="20"/>
      <c r="M292" s="32"/>
      <c r="N292" s="33"/>
      <c r="Z292" s="110"/>
    </row>
    <row r="293" spans="1:26" ht="24.95" customHeight="1" x14ac:dyDescent="0.15">
      <c r="A293" s="104"/>
      <c r="B293" s="104"/>
      <c r="C293" s="123"/>
      <c r="D293" s="110"/>
      <c r="E293" s="372"/>
      <c r="F293" s="365">
        <f t="shared" si="3"/>
        <v>36</v>
      </c>
      <c r="G293" s="366" t="s">
        <v>165</v>
      </c>
      <c r="H293" s="366"/>
      <c r="I293" s="366"/>
      <c r="J293" s="366"/>
      <c r="K293" s="367"/>
      <c r="L293" s="19"/>
      <c r="M293" s="30"/>
      <c r="N293" s="31"/>
      <c r="Z293" s="110"/>
    </row>
    <row r="294" spans="1:26" ht="24.95" customHeight="1" x14ac:dyDescent="0.15">
      <c r="A294" s="104"/>
      <c r="B294" s="104"/>
      <c r="C294" s="123"/>
      <c r="D294" s="110"/>
      <c r="E294" s="373" t="s">
        <v>166</v>
      </c>
      <c r="F294" s="369">
        <f t="shared" si="3"/>
        <v>37</v>
      </c>
      <c r="G294" s="370" t="s">
        <v>167</v>
      </c>
      <c r="H294" s="370"/>
      <c r="I294" s="370"/>
      <c r="J294" s="370"/>
      <c r="K294" s="371"/>
      <c r="L294" s="20"/>
      <c r="M294" s="32"/>
      <c r="N294" s="33"/>
      <c r="Z294" s="110"/>
    </row>
    <row r="295" spans="1:26" ht="24.95" customHeight="1" x14ac:dyDescent="0.15">
      <c r="A295" s="104"/>
      <c r="B295" s="104"/>
      <c r="C295" s="123"/>
      <c r="D295" s="110"/>
      <c r="E295" s="361"/>
      <c r="F295" s="362">
        <f t="shared" si="3"/>
        <v>38</v>
      </c>
      <c r="G295" s="363" t="s">
        <v>168</v>
      </c>
      <c r="H295" s="363"/>
      <c r="I295" s="363"/>
      <c r="J295" s="363"/>
      <c r="K295" s="364"/>
      <c r="L295" s="18"/>
      <c r="M295" s="28"/>
      <c r="N295" s="29"/>
      <c r="Z295" s="110"/>
    </row>
    <row r="296" spans="1:26" ht="24.95" customHeight="1" x14ac:dyDescent="0.15">
      <c r="A296" s="104"/>
      <c r="B296" s="104"/>
      <c r="C296" s="123"/>
      <c r="D296" s="110"/>
      <c r="E296" s="361"/>
      <c r="F296" s="362">
        <f t="shared" si="3"/>
        <v>39</v>
      </c>
      <c r="G296" s="363" t="s">
        <v>169</v>
      </c>
      <c r="H296" s="363"/>
      <c r="I296" s="363"/>
      <c r="J296" s="363"/>
      <c r="K296" s="364"/>
      <c r="L296" s="18"/>
      <c r="M296" s="28"/>
      <c r="N296" s="29"/>
      <c r="Z296" s="110"/>
    </row>
    <row r="297" spans="1:26" ht="24.95" customHeight="1" x14ac:dyDescent="0.15">
      <c r="A297" s="104"/>
      <c r="B297" s="104"/>
      <c r="C297" s="123"/>
      <c r="D297" s="110"/>
      <c r="E297" s="361"/>
      <c r="F297" s="362">
        <f t="shared" si="3"/>
        <v>40</v>
      </c>
      <c r="G297" s="363" t="s">
        <v>170</v>
      </c>
      <c r="H297" s="363"/>
      <c r="I297" s="363"/>
      <c r="J297" s="363"/>
      <c r="K297" s="364"/>
      <c r="L297" s="18"/>
      <c r="M297" s="28"/>
      <c r="N297" s="29"/>
      <c r="Z297" s="110"/>
    </row>
    <row r="298" spans="1:26" ht="24.95" customHeight="1" x14ac:dyDescent="0.15">
      <c r="A298" s="104"/>
      <c r="B298" s="104"/>
      <c r="C298" s="123"/>
      <c r="D298" s="110"/>
      <c r="E298" s="361"/>
      <c r="F298" s="362">
        <f t="shared" si="3"/>
        <v>41</v>
      </c>
      <c r="G298" s="363" t="s">
        <v>171</v>
      </c>
      <c r="H298" s="363"/>
      <c r="I298" s="363"/>
      <c r="J298" s="363"/>
      <c r="K298" s="364"/>
      <c r="L298" s="18"/>
      <c r="M298" s="28"/>
      <c r="N298" s="29"/>
      <c r="Z298" s="110"/>
    </row>
    <row r="299" spans="1:26" ht="24.95" customHeight="1" x14ac:dyDescent="0.15">
      <c r="A299" s="104"/>
      <c r="B299" s="104"/>
      <c r="C299" s="123"/>
      <c r="D299" s="110"/>
      <c r="E299" s="361"/>
      <c r="F299" s="362">
        <f t="shared" si="3"/>
        <v>42</v>
      </c>
      <c r="G299" s="363" t="s">
        <v>172</v>
      </c>
      <c r="H299" s="363"/>
      <c r="I299" s="363"/>
      <c r="J299" s="363"/>
      <c r="K299" s="364"/>
      <c r="L299" s="18"/>
      <c r="M299" s="28"/>
      <c r="N299" s="29"/>
      <c r="Z299" s="110"/>
    </row>
    <row r="300" spans="1:26" ht="24.95" customHeight="1" x14ac:dyDescent="0.15">
      <c r="A300" s="104"/>
      <c r="B300" s="104"/>
      <c r="C300" s="123"/>
      <c r="D300" s="110"/>
      <c r="E300" s="361"/>
      <c r="F300" s="362">
        <f t="shared" si="3"/>
        <v>43</v>
      </c>
      <c r="G300" s="363" t="s">
        <v>173</v>
      </c>
      <c r="H300" s="363"/>
      <c r="I300" s="363"/>
      <c r="J300" s="363"/>
      <c r="K300" s="374"/>
      <c r="L300" s="21"/>
      <c r="M300" s="28"/>
      <c r="N300" s="29"/>
      <c r="Z300" s="110"/>
    </row>
    <row r="301" spans="1:26" ht="24.95" customHeight="1" x14ac:dyDescent="0.15">
      <c r="A301" s="104"/>
      <c r="B301" s="104"/>
      <c r="C301" s="123"/>
      <c r="D301" s="110"/>
      <c r="E301" s="361"/>
      <c r="F301" s="362">
        <f t="shared" si="3"/>
        <v>44</v>
      </c>
      <c r="G301" s="363" t="s">
        <v>213</v>
      </c>
      <c r="H301" s="363"/>
      <c r="I301" s="363"/>
      <c r="J301" s="363"/>
      <c r="K301" s="374"/>
      <c r="L301" s="21"/>
      <c r="M301" s="28"/>
      <c r="N301" s="29"/>
      <c r="Z301" s="110"/>
    </row>
    <row r="302" spans="1:26" ht="24.95" customHeight="1" x14ac:dyDescent="0.15">
      <c r="A302" s="104"/>
      <c r="B302" s="104"/>
      <c r="C302" s="123"/>
      <c r="D302" s="110"/>
      <c r="E302" s="361"/>
      <c r="F302" s="362">
        <f t="shared" si="3"/>
        <v>45</v>
      </c>
      <c r="G302" s="363" t="s">
        <v>174</v>
      </c>
      <c r="H302" s="363"/>
      <c r="I302" s="363"/>
      <c r="J302" s="363"/>
      <c r="K302" s="374"/>
      <c r="L302" s="21"/>
      <c r="M302" s="28"/>
      <c r="N302" s="29"/>
      <c r="Z302" s="110"/>
    </row>
    <row r="303" spans="1:26" ht="24.95" customHeight="1" x14ac:dyDescent="0.15">
      <c r="A303" s="104"/>
      <c r="B303" s="104"/>
      <c r="C303" s="123"/>
      <c r="D303" s="110"/>
      <c r="E303" s="361"/>
      <c r="F303" s="362">
        <f t="shared" si="3"/>
        <v>46</v>
      </c>
      <c r="G303" s="363" t="s">
        <v>175</v>
      </c>
      <c r="H303" s="363"/>
      <c r="I303" s="363"/>
      <c r="J303" s="363"/>
      <c r="K303" s="374"/>
      <c r="L303" s="21"/>
      <c r="M303" s="28"/>
      <c r="N303" s="29"/>
      <c r="Z303" s="110"/>
    </row>
    <row r="304" spans="1:26" ht="24.95" customHeight="1" x14ac:dyDescent="0.15">
      <c r="A304" s="104"/>
      <c r="B304" s="297"/>
      <c r="C304" s="124"/>
      <c r="D304" s="110"/>
      <c r="E304" s="361"/>
      <c r="F304" s="362">
        <f t="shared" si="3"/>
        <v>47</v>
      </c>
      <c r="G304" s="375" t="s">
        <v>176</v>
      </c>
      <c r="H304" s="376"/>
      <c r="I304" s="376"/>
      <c r="J304" s="376"/>
      <c r="K304" s="377"/>
      <c r="L304" s="21"/>
      <c r="M304" s="28"/>
      <c r="N304" s="29"/>
      <c r="Z304" s="110"/>
    </row>
    <row r="305" spans="1:27" ht="24.95" customHeight="1" x14ac:dyDescent="0.15">
      <c r="A305" s="104"/>
      <c r="B305" s="104"/>
      <c r="C305" s="123"/>
      <c r="D305" s="110"/>
      <c r="E305" s="361"/>
      <c r="F305" s="362">
        <f t="shared" ref="F305:F307" si="4">F304+1</f>
        <v>48</v>
      </c>
      <c r="G305" s="363" t="s">
        <v>215</v>
      </c>
      <c r="H305" s="363"/>
      <c r="I305" s="363"/>
      <c r="J305" s="363"/>
      <c r="K305" s="374"/>
      <c r="L305" s="21"/>
      <c r="M305" s="28"/>
      <c r="N305" s="29"/>
      <c r="Z305" s="110"/>
    </row>
    <row r="306" spans="1:27" ht="24.95" customHeight="1" x14ac:dyDescent="0.15">
      <c r="A306" s="104"/>
      <c r="B306" s="297"/>
      <c r="C306" s="124"/>
      <c r="D306" s="110"/>
      <c r="E306" s="361"/>
      <c r="F306" s="362">
        <f t="shared" si="4"/>
        <v>49</v>
      </c>
      <c r="G306" s="375" t="s">
        <v>214</v>
      </c>
      <c r="H306" s="376"/>
      <c r="I306" s="376"/>
      <c r="J306" s="376"/>
      <c r="K306" s="377"/>
      <c r="L306" s="21"/>
      <c r="M306" s="28"/>
      <c r="N306" s="29"/>
      <c r="Z306" s="110"/>
    </row>
    <row r="307" spans="1:27" ht="24.95" customHeight="1" x14ac:dyDescent="0.15">
      <c r="A307" s="104"/>
      <c r="B307" s="297"/>
      <c r="C307" s="124"/>
      <c r="D307" s="110"/>
      <c r="E307" s="361"/>
      <c r="F307" s="362">
        <f t="shared" si="4"/>
        <v>50</v>
      </c>
      <c r="G307" s="363" t="s">
        <v>177</v>
      </c>
      <c r="H307" s="363"/>
      <c r="I307" s="363"/>
      <c r="J307" s="363"/>
      <c r="K307" s="374"/>
      <c r="L307" s="21"/>
      <c r="M307" s="28"/>
      <c r="N307" s="29"/>
      <c r="Z307" s="110"/>
    </row>
    <row r="308" spans="1:27" ht="24.95" customHeight="1" x14ac:dyDescent="0.15">
      <c r="A308" s="104"/>
      <c r="B308" s="297"/>
      <c r="C308" s="124"/>
      <c r="D308" s="110"/>
      <c r="E308" s="378"/>
      <c r="F308" s="379">
        <f t="shared" si="3"/>
        <v>51</v>
      </c>
      <c r="G308" s="366" t="s">
        <v>178</v>
      </c>
      <c r="H308" s="366"/>
      <c r="I308" s="366"/>
      <c r="J308" s="366"/>
      <c r="K308" s="380"/>
      <c r="L308" s="22"/>
      <c r="M308" s="30"/>
      <c r="N308" s="31"/>
      <c r="Z308" s="110"/>
    </row>
    <row r="309" spans="1:27" ht="24.95" customHeight="1" x14ac:dyDescent="0.15">
      <c r="B309" s="110"/>
      <c r="D309" s="110"/>
      <c r="E309" s="373" t="s">
        <v>192</v>
      </c>
      <c r="F309" s="381">
        <f t="shared" si="3"/>
        <v>52</v>
      </c>
      <c r="G309" s="370" t="s">
        <v>179</v>
      </c>
      <c r="H309" s="370"/>
      <c r="I309" s="370"/>
      <c r="J309" s="370"/>
      <c r="K309" s="382"/>
      <c r="L309" s="23"/>
      <c r="M309" s="32"/>
      <c r="N309" s="33"/>
      <c r="Z309" s="110"/>
    </row>
    <row r="310" spans="1:27" ht="24.95" customHeight="1" x14ac:dyDescent="0.15">
      <c r="B310" s="110"/>
      <c r="D310" s="110"/>
      <c r="E310" s="361"/>
      <c r="F310" s="362">
        <f t="shared" si="3"/>
        <v>53</v>
      </c>
      <c r="G310" s="363" t="s">
        <v>180</v>
      </c>
      <c r="H310" s="363"/>
      <c r="I310" s="363"/>
      <c r="J310" s="363"/>
      <c r="K310" s="374"/>
      <c r="L310" s="21"/>
      <c r="M310" s="28"/>
      <c r="N310" s="29"/>
      <c r="Z310" s="110"/>
    </row>
    <row r="311" spans="1:27" ht="24.95" customHeight="1" x14ac:dyDescent="0.15">
      <c r="B311" s="110"/>
      <c r="D311" s="110"/>
      <c r="E311" s="361"/>
      <c r="F311" s="362">
        <f t="shared" si="3"/>
        <v>54</v>
      </c>
      <c r="G311" s="363" t="s">
        <v>181</v>
      </c>
      <c r="H311" s="363"/>
      <c r="I311" s="363"/>
      <c r="J311" s="363"/>
      <c r="K311" s="374"/>
      <c r="L311" s="21"/>
      <c r="M311" s="28"/>
      <c r="N311" s="29"/>
      <c r="Z311" s="110"/>
    </row>
    <row r="312" spans="1:27" ht="24.95" customHeight="1" x14ac:dyDescent="0.15">
      <c r="B312" s="110"/>
      <c r="D312" s="110"/>
      <c r="E312" s="361"/>
      <c r="F312" s="362">
        <f t="shared" si="3"/>
        <v>55</v>
      </c>
      <c r="G312" s="363" t="s">
        <v>182</v>
      </c>
      <c r="H312" s="363"/>
      <c r="I312" s="363"/>
      <c r="J312" s="363"/>
      <c r="K312" s="374"/>
      <c r="L312" s="21"/>
      <c r="M312" s="28"/>
      <c r="N312" s="29"/>
      <c r="Z312" s="110"/>
    </row>
    <row r="313" spans="1:27" ht="24.95" customHeight="1" x14ac:dyDescent="0.15">
      <c r="B313" s="110"/>
      <c r="D313" s="110"/>
      <c r="E313" s="372"/>
      <c r="F313" s="383">
        <f t="shared" si="3"/>
        <v>56</v>
      </c>
      <c r="G313" s="366" t="s">
        <v>183</v>
      </c>
      <c r="H313" s="366"/>
      <c r="I313" s="366"/>
      <c r="J313" s="366"/>
      <c r="K313" s="380"/>
      <c r="L313" s="24"/>
      <c r="M313" s="30"/>
      <c r="N313" s="31"/>
      <c r="Z313" s="110"/>
    </row>
    <row r="314" spans="1:27" ht="15" customHeight="1" x14ac:dyDescent="0.15">
      <c r="C314" s="185"/>
      <c r="K314" s="160"/>
      <c r="L314" s="160"/>
      <c r="Z314" s="110"/>
    </row>
    <row r="315" spans="1:27" ht="15" customHeight="1" x14ac:dyDescent="0.15">
      <c r="A315" s="104"/>
      <c r="B315" s="104"/>
      <c r="C315" s="137"/>
      <c r="D315" s="138"/>
      <c r="E315" s="158"/>
      <c r="F315" s="158"/>
      <c r="G315" s="158"/>
      <c r="H315" s="158"/>
      <c r="I315" s="158"/>
      <c r="J315" s="158"/>
      <c r="K315" s="158"/>
      <c r="L315" s="158"/>
      <c r="M315" s="158"/>
      <c r="N315" s="158"/>
      <c r="O315" s="139"/>
      <c r="P315" s="139"/>
      <c r="Q315" s="139"/>
      <c r="R315" s="139"/>
      <c r="S315" s="139"/>
      <c r="T315" s="139"/>
      <c r="U315" s="139"/>
      <c r="V315" s="139"/>
      <c r="W315" s="139"/>
      <c r="X315" s="139"/>
      <c r="Y315" s="139"/>
      <c r="Z315" s="140"/>
    </row>
    <row r="316" spans="1:27" ht="15" customHeight="1" x14ac:dyDescent="0.15">
      <c r="A316" s="104"/>
      <c r="B316" s="104"/>
      <c r="C316" s="121"/>
      <c r="D316" s="121"/>
      <c r="E316" s="121"/>
      <c r="F316" s="121"/>
      <c r="G316" s="121"/>
      <c r="H316" s="121"/>
      <c r="I316" s="121"/>
      <c r="J316" s="136"/>
      <c r="K316" s="136"/>
      <c r="L316" s="136"/>
      <c r="M316" s="136"/>
      <c r="N316" s="136"/>
      <c r="O316" s="136"/>
      <c r="P316" s="136"/>
      <c r="Q316" s="136"/>
      <c r="R316" s="136"/>
      <c r="S316" s="136"/>
      <c r="T316" s="136"/>
      <c r="U316" s="136"/>
      <c r="V316" s="136"/>
      <c r="W316" s="136"/>
      <c r="X316" s="136"/>
      <c r="Y316" s="136"/>
      <c r="Z316" s="121"/>
    </row>
    <row r="317" spans="1:27" ht="15" customHeight="1" x14ac:dyDescent="0.15">
      <c r="A317" s="104"/>
      <c r="B317" s="104"/>
      <c r="C317" s="121"/>
      <c r="D317" s="121"/>
      <c r="E317" s="121"/>
      <c r="F317" s="121"/>
      <c r="G317" s="121"/>
      <c r="H317" s="121"/>
      <c r="I317" s="159"/>
      <c r="J317" s="136"/>
      <c r="K317" s="136"/>
      <c r="L317" s="136"/>
      <c r="M317" s="136"/>
      <c r="N317" s="136"/>
      <c r="O317" s="136"/>
      <c r="P317" s="136"/>
      <c r="Q317" s="136"/>
      <c r="R317" s="136"/>
      <c r="S317" s="136"/>
      <c r="T317" s="136"/>
      <c r="U317" s="136"/>
      <c r="V317" s="136"/>
      <c r="W317" s="136"/>
      <c r="X317" s="136"/>
      <c r="Y317" s="136"/>
      <c r="Z317" s="136"/>
      <c r="AA317" s="121"/>
    </row>
    <row r="318" spans="1:27" ht="20.100000000000001" customHeight="1" x14ac:dyDescent="0.15">
      <c r="A318" s="104"/>
      <c r="B318" s="104"/>
      <c r="C318" s="141" t="s">
        <v>202</v>
      </c>
      <c r="D318" s="142"/>
      <c r="E318" s="142"/>
      <c r="F318" s="142"/>
      <c r="G318" s="142"/>
      <c r="H318" s="143"/>
      <c r="I318" s="384"/>
    </row>
    <row r="319" spans="1:27" ht="15" customHeight="1" x14ac:dyDescent="0.15">
      <c r="A319" s="104"/>
      <c r="B319" s="104"/>
      <c r="C319" s="117"/>
      <c r="D319" s="118"/>
      <c r="E319" s="118"/>
      <c r="F319" s="118"/>
      <c r="G319" s="118"/>
      <c r="H319" s="118"/>
      <c r="I319" s="334"/>
      <c r="J319" s="119"/>
      <c r="K319" s="119"/>
      <c r="L319" s="119"/>
      <c r="M319" s="119"/>
      <c r="N319" s="119"/>
      <c r="O319" s="119"/>
      <c r="P319" s="119"/>
      <c r="Q319" s="119"/>
      <c r="R319" s="119"/>
      <c r="S319" s="119"/>
      <c r="T319" s="119"/>
      <c r="U319" s="119"/>
      <c r="V319" s="119"/>
      <c r="W319" s="119"/>
      <c r="X319" s="119"/>
      <c r="Y319" s="119"/>
      <c r="Z319" s="119"/>
      <c r="AA319" s="128"/>
    </row>
    <row r="320" spans="1:27" ht="15" customHeight="1" x14ac:dyDescent="0.15">
      <c r="A320" s="104">
        <f>IF(SUM(役員情報入力シート!A9:A58)&gt;0, 1001, 0)</f>
        <v>1001</v>
      </c>
      <c r="B320" s="406"/>
      <c r="C320" s="123"/>
      <c r="D320" s="167" t="s">
        <v>203</v>
      </c>
      <c r="E320" s="121"/>
      <c r="F320" s="121"/>
      <c r="G320" s="121"/>
      <c r="H320" s="121"/>
      <c r="I320" s="147"/>
      <c r="J320" s="136"/>
      <c r="K320" s="136"/>
      <c r="L320" s="136"/>
      <c r="M320" s="136"/>
      <c r="N320" s="136"/>
      <c r="O320" s="136"/>
      <c r="P320" s="136"/>
      <c r="Q320" s="136"/>
      <c r="R320" s="136"/>
      <c r="S320" s="136"/>
      <c r="T320" s="136"/>
      <c r="U320" s="136"/>
      <c r="V320" s="136"/>
      <c r="W320" s="136"/>
      <c r="X320" s="136"/>
      <c r="Y320" s="136"/>
      <c r="Z320" s="136"/>
      <c r="AA320" s="128"/>
    </row>
    <row r="321" spans="1:27" ht="15" customHeight="1" x14ac:dyDescent="0.15">
      <c r="A321" s="104"/>
      <c r="B321" s="104"/>
      <c r="C321" s="137"/>
      <c r="D321" s="138"/>
      <c r="E321" s="385"/>
      <c r="F321" s="385"/>
      <c r="G321" s="385"/>
      <c r="H321" s="385"/>
      <c r="I321" s="157"/>
      <c r="J321" s="139"/>
      <c r="K321" s="139"/>
      <c r="L321" s="139"/>
      <c r="M321" s="139"/>
      <c r="N321" s="139"/>
      <c r="O321" s="139"/>
      <c r="P321" s="139"/>
      <c r="Q321" s="139"/>
      <c r="R321" s="139"/>
      <c r="S321" s="139"/>
      <c r="T321" s="139"/>
      <c r="U321" s="139"/>
      <c r="V321" s="139"/>
      <c r="W321" s="139"/>
      <c r="X321" s="139"/>
      <c r="Y321" s="139"/>
      <c r="Z321" s="139"/>
      <c r="AA321" s="128"/>
    </row>
    <row r="322" spans="1:27" ht="15" customHeight="1" x14ac:dyDescent="0.15">
      <c r="A322" s="104"/>
      <c r="B322" s="104"/>
      <c r="C322" s="121"/>
      <c r="D322" s="121"/>
      <c r="E322" s="121"/>
      <c r="F322" s="121"/>
      <c r="G322" s="121"/>
      <c r="H322" s="121"/>
      <c r="I322" s="159"/>
      <c r="J322" s="136"/>
      <c r="K322" s="136"/>
      <c r="L322" s="136"/>
      <c r="M322" s="136"/>
      <c r="N322" s="136"/>
      <c r="O322" s="136"/>
      <c r="P322" s="136"/>
      <c r="Q322" s="136"/>
      <c r="R322" s="136"/>
      <c r="S322" s="136"/>
      <c r="T322" s="136"/>
      <c r="U322" s="136"/>
      <c r="V322" s="136"/>
      <c r="W322" s="136"/>
      <c r="X322" s="136"/>
      <c r="Y322" s="136"/>
      <c r="Z322" s="136"/>
      <c r="AA322" s="121"/>
    </row>
  </sheetData>
  <sheetProtection algorithmName="SHA-512" hashValue="O0iEgWLJFpsx5d60sIHaPgGB8GSKKX3CKu/WxbALxgecaugSBE+970gBzhsxUIUeSPL4D80emQnmvI0mN5PVYw==" saltValue="+0Hd4Lm9yO9yDSxgVlXNiA==" spinCount="100000" sheet="1" objects="1" scenarios="1"/>
  <dataConsolidate/>
  <mergeCells count="312">
    <mergeCell ref="W1:Z1"/>
    <mergeCell ref="N272:Q272"/>
    <mergeCell ref="N273:Q273"/>
    <mergeCell ref="N274:Q274"/>
    <mergeCell ref="Y2:Z2"/>
    <mergeCell ref="I36:M36"/>
    <mergeCell ref="I87:Y87"/>
    <mergeCell ref="I83:M83"/>
    <mergeCell ref="I85:M85"/>
    <mergeCell ref="P195:R195"/>
    <mergeCell ref="I153:Y153"/>
    <mergeCell ref="I149:M149"/>
    <mergeCell ref="D111:Y111"/>
    <mergeCell ref="I112:Y112"/>
    <mergeCell ref="I118:M118"/>
    <mergeCell ref="I77:Y77"/>
    <mergeCell ref="I79:Y79"/>
    <mergeCell ref="I155:Y155"/>
    <mergeCell ref="I159:M159"/>
    <mergeCell ref="I161:M161"/>
    <mergeCell ref="I81:Y81"/>
    <mergeCell ref="C17:H17"/>
    <mergeCell ref="I20:M20"/>
    <mergeCell ref="I28:Y28"/>
    <mergeCell ref="I151:M151"/>
    <mergeCell ref="C146:H146"/>
    <mergeCell ref="I40:M40"/>
    <mergeCell ref="I71:Y71"/>
    <mergeCell ref="J74:Y74"/>
    <mergeCell ref="J76:Y76"/>
    <mergeCell ref="I73:Y73"/>
    <mergeCell ref="I75:Y75"/>
    <mergeCell ref="Q120:R120"/>
    <mergeCell ref="O120:P120"/>
    <mergeCell ref="O118:P118"/>
    <mergeCell ref="Q118:R118"/>
    <mergeCell ref="C166:I166"/>
    <mergeCell ref="E181:H181"/>
    <mergeCell ref="I22:Y22"/>
    <mergeCell ref="I24:Y24"/>
    <mergeCell ref="I120:M120"/>
    <mergeCell ref="I26:Y26"/>
    <mergeCell ref="C60:H60"/>
    <mergeCell ref="I170:M170"/>
    <mergeCell ref="I171:M171"/>
    <mergeCell ref="I69:M69"/>
    <mergeCell ref="I114:Y114"/>
    <mergeCell ref="I116:Y116"/>
    <mergeCell ref="I38:Y38"/>
    <mergeCell ref="I157:Y157"/>
    <mergeCell ref="I172:M172"/>
    <mergeCell ref="I173:M173"/>
    <mergeCell ref="I174:M174"/>
    <mergeCell ref="I175:M175"/>
    <mergeCell ref="I32:Y32"/>
    <mergeCell ref="I34:M34"/>
    <mergeCell ref="C109:H109"/>
    <mergeCell ref="I122:Y122"/>
    <mergeCell ref="I30:Y30"/>
    <mergeCell ref="I63:M63"/>
    <mergeCell ref="E210:H210"/>
    <mergeCell ref="E211:H211"/>
    <mergeCell ref="E212:H212"/>
    <mergeCell ref="E213:H213"/>
    <mergeCell ref="E214:H214"/>
    <mergeCell ref="O203:R203"/>
    <mergeCell ref="J208:Y208"/>
    <mergeCell ref="I212:M212"/>
    <mergeCell ref="I214:M214"/>
    <mergeCell ref="I213:M213"/>
    <mergeCell ref="I203:M203"/>
    <mergeCell ref="I205:M205"/>
    <mergeCell ref="I207:M207"/>
    <mergeCell ref="I210:M210"/>
    <mergeCell ref="I211:M211"/>
    <mergeCell ref="C219:H219"/>
    <mergeCell ref="K227:N227"/>
    <mergeCell ref="O227:R227"/>
    <mergeCell ref="I222:M222"/>
    <mergeCell ref="O222:R222"/>
    <mergeCell ref="I224:M224"/>
    <mergeCell ref="O224:R224"/>
    <mergeCell ref="S227:Y227"/>
    <mergeCell ref="E228:J228"/>
    <mergeCell ref="K228:N228"/>
    <mergeCell ref="O228:R228"/>
    <mergeCell ref="S228:Y228"/>
    <mergeCell ref="E229:J229"/>
    <mergeCell ref="K229:N229"/>
    <mergeCell ref="O229:R229"/>
    <mergeCell ref="S229:Y229"/>
    <mergeCell ref="E230:J230"/>
    <mergeCell ref="K230:N230"/>
    <mergeCell ref="O230:R230"/>
    <mergeCell ref="S230:Y230"/>
    <mergeCell ref="E231:J231"/>
    <mergeCell ref="K231:N231"/>
    <mergeCell ref="O231:R231"/>
    <mergeCell ref="S231:Y231"/>
    <mergeCell ref="E232:J232"/>
    <mergeCell ref="K232:N232"/>
    <mergeCell ref="O232:R232"/>
    <mergeCell ref="S232:Y232"/>
    <mergeCell ref="E233:J233"/>
    <mergeCell ref="K233:N233"/>
    <mergeCell ref="O233:R233"/>
    <mergeCell ref="S233:Y233"/>
    <mergeCell ref="E234:I234"/>
    <mergeCell ref="K234:N234"/>
    <mergeCell ref="O234:R234"/>
    <mergeCell ref="S234:Y234"/>
    <mergeCell ref="C239:H239"/>
    <mergeCell ref="E243:J243"/>
    <mergeCell ref="K243:L243"/>
    <mergeCell ref="T243:Y243"/>
    <mergeCell ref="E244:J244"/>
    <mergeCell ref="K244:L244"/>
    <mergeCell ref="O244:O250"/>
    <mergeCell ref="P244:S244"/>
    <mergeCell ref="T244:Y244"/>
    <mergeCell ref="E245:J245"/>
    <mergeCell ref="K245:L245"/>
    <mergeCell ref="P245:S245"/>
    <mergeCell ref="T245:Y245"/>
    <mergeCell ref="E246:J246"/>
    <mergeCell ref="K246:L246"/>
    <mergeCell ref="P246:S246"/>
    <mergeCell ref="T246:Y246"/>
    <mergeCell ref="E247:J247"/>
    <mergeCell ref="K247:L247"/>
    <mergeCell ref="P247:S247"/>
    <mergeCell ref="T247:Y247"/>
    <mergeCell ref="E248:J248"/>
    <mergeCell ref="K248:L248"/>
    <mergeCell ref="P248:S248"/>
    <mergeCell ref="T248:Y248"/>
    <mergeCell ref="E249:J249"/>
    <mergeCell ref="K249:L249"/>
    <mergeCell ref="P249:S249"/>
    <mergeCell ref="T249:Y249"/>
    <mergeCell ref="E250:J250"/>
    <mergeCell ref="K250:L250"/>
    <mergeCell ref="P250:S250"/>
    <mergeCell ref="T250:Y250"/>
    <mergeCell ref="E251:J251"/>
    <mergeCell ref="K251:L251"/>
    <mergeCell ref="O251:S251"/>
    <mergeCell ref="T251:Y251"/>
    <mergeCell ref="E252:J252"/>
    <mergeCell ref="K252:L252"/>
    <mergeCell ref="O252:S252"/>
    <mergeCell ref="T252:Y252"/>
    <mergeCell ref="E253:J253"/>
    <mergeCell ref="K253:L253"/>
    <mergeCell ref="O253:S253"/>
    <mergeCell ref="T253:Y253"/>
    <mergeCell ref="E254:J254"/>
    <mergeCell ref="K254:L254"/>
    <mergeCell ref="O254:S254"/>
    <mergeCell ref="T254:Y254"/>
    <mergeCell ref="E255:J255"/>
    <mergeCell ref="K255:L255"/>
    <mergeCell ref="O255:S255"/>
    <mergeCell ref="T255:Y255"/>
    <mergeCell ref="E256:J256"/>
    <mergeCell ref="K256:L256"/>
    <mergeCell ref="O256:S256"/>
    <mergeCell ref="T256:Y256"/>
    <mergeCell ref="T260:Y260"/>
    <mergeCell ref="F261:J261"/>
    <mergeCell ref="K261:L261"/>
    <mergeCell ref="C266:I266"/>
    <mergeCell ref="E270:T270"/>
    <mergeCell ref="E272:I272"/>
    <mergeCell ref="N275:Q275"/>
    <mergeCell ref="E257:E261"/>
    <mergeCell ref="F257:J257"/>
    <mergeCell ref="K257:L257"/>
    <mergeCell ref="O257:S257"/>
    <mergeCell ref="T257:Y257"/>
    <mergeCell ref="F258:J258"/>
    <mergeCell ref="K258:L258"/>
    <mergeCell ref="O258:S258"/>
    <mergeCell ref="T258:Y258"/>
    <mergeCell ref="F259:J259"/>
    <mergeCell ref="K259:L259"/>
    <mergeCell ref="O259:S259"/>
    <mergeCell ref="T259:Y259"/>
    <mergeCell ref="F260:J260"/>
    <mergeCell ref="K260:L260"/>
    <mergeCell ref="O260:S260"/>
    <mergeCell ref="N271:Q271"/>
    <mergeCell ref="E278:I278"/>
    <mergeCell ref="N276:Q276"/>
    <mergeCell ref="N277:Q277"/>
    <mergeCell ref="N278:Q278"/>
    <mergeCell ref="N279:Q279"/>
    <mergeCell ref="N280:Q280"/>
    <mergeCell ref="N281:Q281"/>
    <mergeCell ref="E273:I273"/>
    <mergeCell ref="E274:I274"/>
    <mergeCell ref="E275:I275"/>
    <mergeCell ref="E276:I276"/>
    <mergeCell ref="E277:I277"/>
    <mergeCell ref="J273:M273"/>
    <mergeCell ref="J274:M274"/>
    <mergeCell ref="J275:M275"/>
    <mergeCell ref="J276:M276"/>
    <mergeCell ref="J277:M277"/>
    <mergeCell ref="J278:M278"/>
    <mergeCell ref="G302:K302"/>
    <mergeCell ref="G303:K303"/>
    <mergeCell ref="G304:K304"/>
    <mergeCell ref="G307:K307"/>
    <mergeCell ref="G308:K308"/>
    <mergeCell ref="E282:I282"/>
    <mergeCell ref="E283:I283"/>
    <mergeCell ref="E287:K287"/>
    <mergeCell ref="E288:E291"/>
    <mergeCell ref="G288:K288"/>
    <mergeCell ref="G289:K289"/>
    <mergeCell ref="G290:K290"/>
    <mergeCell ref="G291:K291"/>
    <mergeCell ref="E292:E293"/>
    <mergeCell ref="G297:K297"/>
    <mergeCell ref="G298:K298"/>
    <mergeCell ref="G299:K299"/>
    <mergeCell ref="E309:E313"/>
    <mergeCell ref="G309:K309"/>
    <mergeCell ref="G310:K310"/>
    <mergeCell ref="G311:K311"/>
    <mergeCell ref="G312:K312"/>
    <mergeCell ref="G313:K313"/>
    <mergeCell ref="E194:J194"/>
    <mergeCell ref="P194:R194"/>
    <mergeCell ref="L196:O196"/>
    <mergeCell ref="P196:R196"/>
    <mergeCell ref="L197:O197"/>
    <mergeCell ref="P197:Q197"/>
    <mergeCell ref="K198:K199"/>
    <mergeCell ref="L198:O198"/>
    <mergeCell ref="P198:Q198"/>
    <mergeCell ref="L199:O199"/>
    <mergeCell ref="P199:Q199"/>
    <mergeCell ref="G292:K292"/>
    <mergeCell ref="G293:K293"/>
    <mergeCell ref="E294:E308"/>
    <mergeCell ref="G294:K294"/>
    <mergeCell ref="G295:K295"/>
    <mergeCell ref="G296:K296"/>
    <mergeCell ref="G301:K301"/>
    <mergeCell ref="I178:M178"/>
    <mergeCell ref="I181:M181"/>
    <mergeCell ref="I182:M182"/>
    <mergeCell ref="I183:M183"/>
    <mergeCell ref="I184:M184"/>
    <mergeCell ref="I188:L188"/>
    <mergeCell ref="I189:L189"/>
    <mergeCell ref="I190:L190"/>
    <mergeCell ref="I201:M201"/>
    <mergeCell ref="E193:Y193"/>
    <mergeCell ref="E190:H190"/>
    <mergeCell ref="E182:H182"/>
    <mergeCell ref="E183:H183"/>
    <mergeCell ref="E184:H184"/>
    <mergeCell ref="E188:H188"/>
    <mergeCell ref="E189:H189"/>
    <mergeCell ref="N282:Q282"/>
    <mergeCell ref="N283:Q283"/>
    <mergeCell ref="E279:I279"/>
    <mergeCell ref="E280:I280"/>
    <mergeCell ref="E281:I281"/>
    <mergeCell ref="J279:M279"/>
    <mergeCell ref="J280:M280"/>
    <mergeCell ref="J281:M281"/>
    <mergeCell ref="J282:M282"/>
    <mergeCell ref="J283:M283"/>
    <mergeCell ref="M295:N295"/>
    <mergeCell ref="M296:N296"/>
    <mergeCell ref="M297:N297"/>
    <mergeCell ref="M298:N298"/>
    <mergeCell ref="M299:N299"/>
    <mergeCell ref="M301:N301"/>
    <mergeCell ref="M287:N287"/>
    <mergeCell ref="M288:N288"/>
    <mergeCell ref="M289:N289"/>
    <mergeCell ref="M290:N290"/>
    <mergeCell ref="M291:N291"/>
    <mergeCell ref="J271:M271"/>
    <mergeCell ref="J272:M272"/>
    <mergeCell ref="C318:H318"/>
    <mergeCell ref="E321:H321"/>
    <mergeCell ref="E286:Y286"/>
    <mergeCell ref="G300:K300"/>
    <mergeCell ref="M300:N300"/>
    <mergeCell ref="G305:K305"/>
    <mergeCell ref="M305:N305"/>
    <mergeCell ref="G306:K306"/>
    <mergeCell ref="M306:N306"/>
    <mergeCell ref="M313:N313"/>
    <mergeCell ref="M302:N302"/>
    <mergeCell ref="M303:N303"/>
    <mergeCell ref="M304:N304"/>
    <mergeCell ref="M307:N307"/>
    <mergeCell ref="M308:N308"/>
    <mergeCell ref="M309:N309"/>
    <mergeCell ref="M310:N310"/>
    <mergeCell ref="M311:N311"/>
    <mergeCell ref="M312:N312"/>
    <mergeCell ref="M292:N292"/>
    <mergeCell ref="M293:N293"/>
    <mergeCell ref="M294:N294"/>
  </mergeCells>
  <phoneticPr fontId="5"/>
  <conditionalFormatting sqref="I20:M20">
    <cfRule type="expression" dxfId="80" priority="76" stopIfTrue="1">
      <formula>TRIM($I20)=""</formula>
    </cfRule>
  </conditionalFormatting>
  <conditionalFormatting sqref="I22:Y22">
    <cfRule type="expression" dxfId="79" priority="75" stopIfTrue="1">
      <formula>AND(TRIM($I22)&lt;&gt;"", OR(ISERROR(FIND("@"&amp;LEFT($I22,3)&amp;"@", 都道府県3))=FALSE, ISERROR(FIND("@"&amp;LEFT($I22,4)&amp;"@",都道府県4))=FALSE))=FALSE</formula>
    </cfRule>
  </conditionalFormatting>
  <conditionalFormatting sqref="I24:Y24">
    <cfRule type="expression" dxfId="78" priority="74" stopIfTrue="1">
      <formula>TRIM($I24)=""</formula>
    </cfRule>
  </conditionalFormatting>
  <conditionalFormatting sqref="I26:Y26">
    <cfRule type="expression" dxfId="77" priority="73" stopIfTrue="1">
      <formula>TRIM($I26)=""</formula>
    </cfRule>
  </conditionalFormatting>
  <conditionalFormatting sqref="I28:Y28">
    <cfRule type="expression" dxfId="76" priority="72" stopIfTrue="1">
      <formula>TRIM($I28)=""</formula>
    </cfRule>
  </conditionalFormatting>
  <conditionalFormatting sqref="I30:Y30">
    <cfRule type="expression" dxfId="75" priority="71" stopIfTrue="1">
      <formula>TRIM($I30)=""</formula>
    </cfRule>
  </conditionalFormatting>
  <conditionalFormatting sqref="I32:Y32">
    <cfRule type="expression" dxfId="74" priority="70" stopIfTrue="1">
      <formula>TRIM($I32)=""</formula>
    </cfRule>
  </conditionalFormatting>
  <conditionalFormatting sqref="I34:M34">
    <cfRule type="expression" dxfId="73" priority="69" stopIfTrue="1">
      <formula>NOT(AND(TRIM($I34)&lt;&gt;"",ISNUMBER(VALUE(SUBSTITUTE($I34,"-","")))))</formula>
    </cfRule>
  </conditionalFormatting>
  <conditionalFormatting sqref="I36:M36">
    <cfRule type="expression" dxfId="72" priority="68" stopIfTrue="1">
      <formula>AND(TRIM($I36)&lt;&gt;"",NOT(ISNUMBER(VALUE(SUBSTITUTE($I36,"-","")))))</formula>
    </cfRule>
  </conditionalFormatting>
  <conditionalFormatting sqref="I40:M40">
    <cfRule type="expression" dxfId="71" priority="67" stopIfTrue="1">
      <formula>AND($I40&lt;&gt;"一致する", $I40&lt;&gt;"一致しない")</formula>
    </cfRule>
  </conditionalFormatting>
  <conditionalFormatting sqref="I63:M63">
    <cfRule type="expression" dxfId="70" priority="66" stopIfTrue="1">
      <formula>AND($I63&lt;&gt;"しない", $I63&lt;&gt;"する")</formula>
    </cfRule>
  </conditionalFormatting>
  <conditionalFormatting sqref="I69:M69">
    <cfRule type="expression" dxfId="69" priority="65" stopIfTrue="1">
      <formula>OR(AND($I63="する",TRIM($I69)=""),AND($I63="しない",NOT(ISBLANK($I69))))</formula>
    </cfRule>
  </conditionalFormatting>
  <conditionalFormatting sqref="I71:Y71">
    <cfRule type="expression" dxfId="68" priority="64" stopIfTrue="1">
      <formula>OR(AND($I63="する",AND($I71&lt;&gt;"", OR(ISERROR(FIND("@"&amp;LEFT($I71,3)&amp;"@", 都道府県3))=FALSE, ISERROR(FIND("@"&amp;LEFT($I71,4)&amp;"@",都道府県4))=FALSE))=FALSE),AND($I63="しない",NOT(ISBLANK($I71))))</formula>
    </cfRule>
  </conditionalFormatting>
  <conditionalFormatting sqref="I73:Y73">
    <cfRule type="expression" dxfId="67" priority="63" stopIfTrue="1">
      <formula>OR(AND($I63="する",TRIM($I73)=""),AND($I63="しない",NOT(ISBLANK($I73))))</formula>
    </cfRule>
  </conditionalFormatting>
  <conditionalFormatting sqref="I75:Y75">
    <cfRule type="expression" dxfId="66" priority="62" stopIfTrue="1">
      <formula>OR(AND($I63="する",TRIM($I75)=""),AND($I63="しない",NOT(ISBLANK($I75))))</formula>
    </cfRule>
  </conditionalFormatting>
  <conditionalFormatting sqref="I77:Y77">
    <cfRule type="expression" dxfId="65" priority="61" stopIfTrue="1">
      <formula>OR(AND($I63="する",TRIM($I77)=""),AND($I63="しない",NOT(ISBLANK($I77))))</formula>
    </cfRule>
  </conditionalFormatting>
  <conditionalFormatting sqref="I79:Y79">
    <cfRule type="expression" dxfId="64" priority="60" stopIfTrue="1">
      <formula>OR(AND($I63="する",TRIM($I79)=""),AND($I63="しない",NOT(ISBLANK($I79))))</formula>
    </cfRule>
  </conditionalFormatting>
  <conditionalFormatting sqref="I81:Y81">
    <cfRule type="expression" dxfId="63" priority="59" stopIfTrue="1">
      <formula>OR(AND($I63="する",TRIM($I81)=""),AND($I63="しない",NOT(ISBLANK($I81))))</formula>
    </cfRule>
  </conditionalFormatting>
  <conditionalFormatting sqref="I83:M83">
    <cfRule type="expression" dxfId="62" priority="58" stopIfTrue="1">
      <formula>OR(AND($I63="する",NOT(AND(TRIM($I83)&lt;&gt;"",ISNUMBER(VALUE(SUBSTITUTE($I83,"-","")))))), AND($I63="しない",NOT(ISBLANK($I83))))</formula>
    </cfRule>
  </conditionalFormatting>
  <conditionalFormatting sqref="I85:M85">
    <cfRule type="expression" dxfId="61" priority="57" stopIfTrue="1">
      <formula>OR(AND($I63="する",AND(TRIM($I85)&lt;&gt;"",NOT(ISNUMBER(VALUE(SUBSTITUTE($I85,"-","")))))), AND($I63="しない",NOT(ISBLANK($I85))))</formula>
    </cfRule>
  </conditionalFormatting>
  <conditionalFormatting sqref="I87:Y87">
    <cfRule type="expression" dxfId="60" priority="56" stopIfTrue="1">
      <formula>AND($I63="しない",NOT(ISBLANK($I87)))</formula>
    </cfRule>
  </conditionalFormatting>
  <conditionalFormatting sqref="I112:Y112">
    <cfRule type="expression" dxfId="59" priority="55" stopIfTrue="1">
      <formula>TRIM($I112)=""</formula>
    </cfRule>
  </conditionalFormatting>
  <conditionalFormatting sqref="I114:Y114">
    <cfRule type="expression" dxfId="58" priority="54" stopIfTrue="1">
      <formula>TRIM($I114)=""</formula>
    </cfRule>
  </conditionalFormatting>
  <conditionalFormatting sqref="I116:Y116">
    <cfRule type="expression" dxfId="57" priority="53" stopIfTrue="1">
      <formula>TRIM($I116)=""</formula>
    </cfRule>
  </conditionalFormatting>
  <conditionalFormatting sqref="I118:M118">
    <cfRule type="expression" dxfId="56" priority="52" stopIfTrue="1">
      <formula>NOT(AND($I118&lt;&gt;"",ISNUMBER(VALUE(SUBSTITUTE($I118,"-","")))))</formula>
    </cfRule>
  </conditionalFormatting>
  <conditionalFormatting sqref="I120:M120">
    <cfRule type="expression" dxfId="55" priority="51" stopIfTrue="1">
      <formula>AND(TRIM($I120)&lt;&gt;"",NOT(ISNUMBER(VALUE(SUBSTITUTE($I120,"-","")))))</formula>
    </cfRule>
  </conditionalFormatting>
  <conditionalFormatting sqref="I149:M149">
    <cfRule type="expression" dxfId="54" priority="50" stopIfTrue="1">
      <formula>AND($I149&lt;&gt;"しない", $I149&lt;&gt;"する")</formula>
    </cfRule>
  </conditionalFormatting>
  <conditionalFormatting sqref="I151:M151">
    <cfRule type="expression" dxfId="53" priority="49" stopIfTrue="1">
      <formula>AND($I149="する",TRIM($I151)="")</formula>
    </cfRule>
  </conditionalFormatting>
  <conditionalFormatting sqref="I153:Y153">
    <cfRule type="expression" dxfId="52" priority="48" stopIfTrue="1">
      <formula>AND($I149="する",TRIM($I153)="")</formula>
    </cfRule>
  </conditionalFormatting>
  <conditionalFormatting sqref="I157:Y157">
    <cfRule type="expression" dxfId="51" priority="47" stopIfTrue="1">
      <formula>AND($I149="する",TRIM($I157)="")</formula>
    </cfRule>
  </conditionalFormatting>
  <conditionalFormatting sqref="I159:M159">
    <cfRule type="expression" dxfId="50" priority="46" stopIfTrue="1">
      <formula>AND($I149="する",NOT(AND(TRIM($I159)&lt;&gt;"",ISNUMBER(VALUE(SUBSTITUTE($I159,"-",""))))))</formula>
    </cfRule>
  </conditionalFormatting>
  <conditionalFormatting sqref="I161:M161">
    <cfRule type="expression" dxfId="49" priority="45" stopIfTrue="1">
      <formula>AND($I149="する",AND(TRIM($I161)&lt;&gt;"",NOT(ISNUMBER(VALUE(SUBSTITUTE($I161,"-",""))))))</formula>
    </cfRule>
  </conditionalFormatting>
  <conditionalFormatting sqref="I171:M171">
    <cfRule type="expression" dxfId="48" priority="44" stopIfTrue="1">
      <formula>TRIM(I171)=""</formula>
    </cfRule>
  </conditionalFormatting>
  <conditionalFormatting sqref="I172:M172">
    <cfRule type="expression" dxfId="47" priority="43" stopIfTrue="1">
      <formula>TRIM(I172)=""</formula>
    </cfRule>
  </conditionalFormatting>
  <conditionalFormatting sqref="I173:M173">
    <cfRule type="expression" dxfId="46" priority="42" stopIfTrue="1">
      <formula>TRIM(I173)=""</formula>
    </cfRule>
  </conditionalFormatting>
  <conditionalFormatting sqref="I174:M174">
    <cfRule type="expression" dxfId="45" priority="41" stopIfTrue="1">
      <formula>TRIM(I174)=""</formula>
    </cfRule>
  </conditionalFormatting>
  <conditionalFormatting sqref="K195">
    <cfRule type="expression" dxfId="44" priority="40" stopIfTrue="1">
      <formula>$A$194&lt;&gt;0</formula>
    </cfRule>
  </conditionalFormatting>
  <conditionalFormatting sqref="K196">
    <cfRule type="expression" dxfId="43" priority="39" stopIfTrue="1">
      <formula>$A$194&lt;&gt;0</formula>
    </cfRule>
  </conditionalFormatting>
  <conditionalFormatting sqref="L196:O196">
    <cfRule type="expression" dxfId="42" priority="38" stopIfTrue="1">
      <formula>AND($K196="○",TRIM($L196)="")</formula>
    </cfRule>
  </conditionalFormatting>
  <conditionalFormatting sqref="K197">
    <cfRule type="expression" dxfId="41" priority="37" stopIfTrue="1">
      <formula>$A$194&lt;&gt;0</formula>
    </cfRule>
  </conditionalFormatting>
  <conditionalFormatting sqref="L197:O197">
    <cfRule type="expression" dxfId="40" priority="36" stopIfTrue="1">
      <formula>AND($K197="○",TRIM($L197)="")</formula>
    </cfRule>
  </conditionalFormatting>
  <conditionalFormatting sqref="K198:K199">
    <cfRule type="expression" dxfId="39" priority="35" stopIfTrue="1">
      <formula>$A$194&lt;&gt;0</formula>
    </cfRule>
  </conditionalFormatting>
  <conditionalFormatting sqref="L198:O198">
    <cfRule type="expression" dxfId="38" priority="34" stopIfTrue="1">
      <formula>AND($K$198="○",TRIM(L198)="")</formula>
    </cfRule>
  </conditionalFormatting>
  <conditionalFormatting sqref="P198:Q198">
    <cfRule type="expression" dxfId="37" priority="33" stopIfTrue="1">
      <formula>AND($K$198="○",TRIM(P198)="")</formula>
    </cfRule>
  </conditionalFormatting>
  <conditionalFormatting sqref="I201:M201">
    <cfRule type="expression" dxfId="36" priority="32" stopIfTrue="1">
      <formula>TRIM(I201)=""</formula>
    </cfRule>
  </conditionalFormatting>
  <conditionalFormatting sqref="I207:M207">
    <cfRule type="expression" dxfId="35" priority="31" stopIfTrue="1">
      <formula>TRIM(I207)=""</formula>
    </cfRule>
  </conditionalFormatting>
  <conditionalFormatting sqref="I210:M210">
    <cfRule type="expression" dxfId="34" priority="30" stopIfTrue="1">
      <formula>TRIM(I210)=""</formula>
    </cfRule>
  </conditionalFormatting>
  <conditionalFormatting sqref="I211:M211">
    <cfRule type="expression" dxfId="33" priority="29" stopIfTrue="1">
      <formula>TRIM(I211)=""</formula>
    </cfRule>
  </conditionalFormatting>
  <conditionalFormatting sqref="I212:M212">
    <cfRule type="expression" dxfId="32" priority="28" stopIfTrue="1">
      <formula>TRIM(I212)=""</formula>
    </cfRule>
  </conditionalFormatting>
  <conditionalFormatting sqref="I214:M214">
    <cfRule type="expression" dxfId="31" priority="27" stopIfTrue="1">
      <formula>TRIM(I214)=""</formula>
    </cfRule>
  </conditionalFormatting>
  <conditionalFormatting sqref="M288:N288">
    <cfRule type="expression" dxfId="30" priority="26" stopIfTrue="1">
      <formula>希望&lt;&gt;0</formula>
    </cfRule>
  </conditionalFormatting>
  <conditionalFormatting sqref="M289:N289">
    <cfRule type="expression" dxfId="29" priority="25" stopIfTrue="1">
      <formula>希望&lt;&gt;0</formula>
    </cfRule>
  </conditionalFormatting>
  <conditionalFormatting sqref="M290:N290">
    <cfRule type="expression" dxfId="28" priority="24" stopIfTrue="1">
      <formula>希望&lt;&gt;0</formula>
    </cfRule>
  </conditionalFormatting>
  <conditionalFormatting sqref="M291:N291">
    <cfRule type="expression" dxfId="27" priority="23" stopIfTrue="1">
      <formula>希望&lt;&gt;0</formula>
    </cfRule>
  </conditionalFormatting>
  <conditionalFormatting sqref="M292:N292">
    <cfRule type="expression" dxfId="26" priority="22" stopIfTrue="1">
      <formula>希望&lt;&gt;0</formula>
    </cfRule>
  </conditionalFormatting>
  <conditionalFormatting sqref="M293:N293">
    <cfRule type="expression" dxfId="25" priority="21" stopIfTrue="1">
      <formula>希望&lt;&gt;0</formula>
    </cfRule>
  </conditionalFormatting>
  <conditionalFormatting sqref="M294:N294">
    <cfRule type="expression" dxfId="24" priority="20" stopIfTrue="1">
      <formula>希望&lt;&gt;0</formula>
    </cfRule>
  </conditionalFormatting>
  <conditionalFormatting sqref="M295:N295">
    <cfRule type="expression" dxfId="23" priority="19" stopIfTrue="1">
      <formula>希望&lt;&gt;0</formula>
    </cfRule>
  </conditionalFormatting>
  <conditionalFormatting sqref="M296:N296">
    <cfRule type="expression" dxfId="22" priority="18" stopIfTrue="1">
      <formula>希望&lt;&gt;0</formula>
    </cfRule>
  </conditionalFormatting>
  <conditionalFormatting sqref="M297:N297">
    <cfRule type="expression" dxfId="21" priority="17" stopIfTrue="1">
      <formula>希望&lt;&gt;0</formula>
    </cfRule>
  </conditionalFormatting>
  <conditionalFormatting sqref="M298:N298">
    <cfRule type="expression" dxfId="20" priority="16" stopIfTrue="1">
      <formula>希望&lt;&gt;0</formula>
    </cfRule>
  </conditionalFormatting>
  <conditionalFormatting sqref="M299:N299">
    <cfRule type="expression" dxfId="19" priority="15" stopIfTrue="1">
      <formula>希望&lt;&gt;0</formula>
    </cfRule>
  </conditionalFormatting>
  <conditionalFormatting sqref="M300:N300">
    <cfRule type="expression" dxfId="18" priority="14" stopIfTrue="1">
      <formula>希望&lt;&gt;0</formula>
    </cfRule>
  </conditionalFormatting>
  <conditionalFormatting sqref="M301:N301">
    <cfRule type="expression" dxfId="17" priority="13" stopIfTrue="1">
      <formula>希望&lt;&gt;0</formula>
    </cfRule>
  </conditionalFormatting>
  <conditionalFormatting sqref="M302:N302">
    <cfRule type="expression" dxfId="16" priority="12" stopIfTrue="1">
      <formula>希望&lt;&gt;0</formula>
    </cfRule>
  </conditionalFormatting>
  <conditionalFormatting sqref="M303:N303">
    <cfRule type="expression" dxfId="15" priority="11" stopIfTrue="1">
      <formula>希望&lt;&gt;0</formula>
    </cfRule>
  </conditionalFormatting>
  <conditionalFormatting sqref="M304:N304">
    <cfRule type="expression" dxfId="14" priority="10" stopIfTrue="1">
      <formula>希望&lt;&gt;0</formula>
    </cfRule>
  </conditionalFormatting>
  <conditionalFormatting sqref="M305:N305">
    <cfRule type="expression" dxfId="13" priority="9" stopIfTrue="1">
      <formula>希望&lt;&gt;0</formula>
    </cfRule>
  </conditionalFormatting>
  <conditionalFormatting sqref="M306:N306">
    <cfRule type="expression" dxfId="12" priority="8" stopIfTrue="1">
      <formula>希望&lt;&gt;0</formula>
    </cfRule>
  </conditionalFormatting>
  <conditionalFormatting sqref="M307:N307">
    <cfRule type="expression" dxfId="11" priority="7" stopIfTrue="1">
      <formula>希望&lt;&gt;0</formula>
    </cfRule>
  </conditionalFormatting>
  <conditionalFormatting sqref="M308:N308">
    <cfRule type="expression" dxfId="10" priority="6" stopIfTrue="1">
      <formula>希望&lt;&gt;0</formula>
    </cfRule>
  </conditionalFormatting>
  <conditionalFormatting sqref="M309:N309">
    <cfRule type="expression" dxfId="9" priority="5" stopIfTrue="1">
      <formula>希望&lt;&gt;0</formula>
    </cfRule>
  </conditionalFormatting>
  <conditionalFormatting sqref="M310:N310">
    <cfRule type="expression" dxfId="8" priority="4" stopIfTrue="1">
      <formula>希望&lt;&gt;0</formula>
    </cfRule>
  </conditionalFormatting>
  <conditionalFormatting sqref="M311:N311">
    <cfRule type="expression" dxfId="7" priority="3" stopIfTrue="1">
      <formula>希望&lt;&gt;0</formula>
    </cfRule>
  </conditionalFormatting>
  <conditionalFormatting sqref="M312:N312">
    <cfRule type="expression" dxfId="6" priority="2" stopIfTrue="1">
      <formula>希望&lt;&gt;0</formula>
    </cfRule>
  </conditionalFormatting>
  <conditionalFormatting sqref="M313:N313">
    <cfRule type="expression" dxfId="5" priority="1" stopIfTrue="1">
      <formula>希望&lt;&gt;0</formula>
    </cfRule>
  </conditionalFormatting>
  <dataValidations count="200">
    <dataValidation type="whole" imeMode="halfAlpha" allowBlank="1" showInputMessage="1" showErrorMessage="1" error="7桁の数字を入力してください" sqref="I20:M20" xr:uid="{24EC2530-3420-477C-9CDD-2E29104C5E5A}">
      <formula1>0</formula1>
      <formula2>9999999</formula2>
    </dataValidation>
    <dataValidation errorStyle="warning" imeMode="hiragana" allowBlank="1" showInputMessage="1" showErrorMessage="1" sqref="I22:Y22" xr:uid="{7BD4A9D8-DB77-4F94-86C3-4C615714BAEC}"/>
    <dataValidation errorStyle="warning" imeMode="fullKatakana" allowBlank="1" showInputMessage="1" showErrorMessage="1" sqref="I24:Y24" xr:uid="{E367FC99-B0AA-4961-BF31-96026FC7C1F7}"/>
    <dataValidation errorStyle="warning" imeMode="hiragana" allowBlank="1" showInputMessage="1" showErrorMessage="1" sqref="I26:Y26" xr:uid="{0C651559-E3B0-423D-8727-8EB22BBD995C}"/>
    <dataValidation errorStyle="warning" imeMode="hiragana" allowBlank="1" showInputMessage="1" showErrorMessage="1" sqref="I28:Y28" xr:uid="{07285BF6-D366-47C4-ACC5-575EAA4469F8}"/>
    <dataValidation errorStyle="warning" imeMode="fullKatakana" allowBlank="1" showInputMessage="1" showErrorMessage="1" sqref="I30:Y30" xr:uid="{BA277A14-DC11-4D60-8019-E4EC445A35DC}"/>
    <dataValidation errorStyle="warning" imeMode="hiragana" allowBlank="1" showInputMessage="1" showErrorMessage="1" sqref="I32:Y32" xr:uid="{980ABCA1-EA27-4D57-8080-1371B59ADA2E}"/>
    <dataValidation errorStyle="warning" imeMode="halfAlpha" allowBlank="1" showInputMessage="1" showErrorMessage="1" sqref="I34:M34" xr:uid="{A1181AC8-B7ED-4C9A-AD16-51A32B6A6DC7}"/>
    <dataValidation errorStyle="warning" imeMode="halfAlpha" allowBlank="1" showInputMessage="1" showErrorMessage="1" sqref="I36:M36" xr:uid="{815810AE-2B41-4C8F-8FF1-84AEE7403178}"/>
    <dataValidation errorStyle="warning" imeMode="halfAlpha" allowBlank="1" showInputMessage="1" showErrorMessage="1" sqref="I38:Y38" xr:uid="{2A05439B-687E-4879-A81D-5EB19A0CD876}"/>
    <dataValidation type="list" imeMode="halfAlpha" allowBlank="1" showInputMessage="1" showErrorMessage="1" error="リストから選択してください" sqref="I40:M40" xr:uid="{CBDA24C9-9A1C-4E95-BC0E-65CEC44F3212}">
      <formula1>"一致する,一致しない"</formula1>
    </dataValidation>
    <dataValidation type="list" imeMode="halfAlpha" allowBlank="1" showInputMessage="1" showErrorMessage="1" error="リストから選択してください" sqref="I63:M63" xr:uid="{5D815D09-EF85-4A7F-9B7E-7D524E8694CF}">
      <formula1>"しない,する"</formula1>
    </dataValidation>
    <dataValidation type="whole" imeMode="halfAlpha" allowBlank="1" showInputMessage="1" showErrorMessage="1" error="7桁の数字を入力してください" sqref="I69:M69" xr:uid="{5027BBEF-5D95-4EF4-850E-D688A453C373}">
      <formula1>0</formula1>
      <formula2>9999999</formula2>
    </dataValidation>
    <dataValidation errorStyle="warning" imeMode="hiragana" allowBlank="1" showInputMessage="1" showErrorMessage="1" sqref="I71:Y71" xr:uid="{E0B4E61C-CC97-47E0-9115-579221703864}"/>
    <dataValidation errorStyle="warning" imeMode="fullKatakana" allowBlank="1" showInputMessage="1" showErrorMessage="1" sqref="I73:Y73" xr:uid="{6FB8F4A7-54E4-410B-969E-D1711AC960FB}"/>
    <dataValidation errorStyle="warning" imeMode="hiragana" allowBlank="1" showInputMessage="1" showErrorMessage="1" sqref="I75:Y75" xr:uid="{47E7F1E6-68C5-4616-AB95-4A1E724B6B37}"/>
    <dataValidation errorStyle="warning" imeMode="hiragana" allowBlank="1" showInputMessage="1" showErrorMessage="1" sqref="I77:Y77" xr:uid="{0A373E12-109A-4299-BBA2-72233119BE26}"/>
    <dataValidation errorStyle="warning" imeMode="fullKatakana" allowBlank="1" showInputMessage="1" showErrorMessage="1" sqref="I79:Y79" xr:uid="{D9ABA6CE-3451-46B3-BBC1-E87F4A2143FA}"/>
    <dataValidation errorStyle="warning" imeMode="hiragana" allowBlank="1" showInputMessage="1" showErrorMessage="1" sqref="I81:Y81" xr:uid="{7894E482-F531-48A5-AAB5-DA0157AE0B3D}"/>
    <dataValidation errorStyle="warning" imeMode="halfAlpha" allowBlank="1" showInputMessage="1" showErrorMessage="1" sqref="I83:M83" xr:uid="{2010163A-EF21-44F8-8E4C-2824708257EC}"/>
    <dataValidation errorStyle="warning" imeMode="halfAlpha" allowBlank="1" showInputMessage="1" showErrorMessage="1" sqref="I85:M85" xr:uid="{CA57736A-B3B4-4648-BFAA-AE0F8A39332F}"/>
    <dataValidation errorStyle="warning" imeMode="halfAlpha" allowBlank="1" showInputMessage="1" showErrorMessage="1" sqref="I87:Y87" xr:uid="{FE250463-02C0-4906-8272-F34475B93D6F}"/>
    <dataValidation errorStyle="warning" imeMode="hiragana" allowBlank="1" showInputMessage="1" showErrorMessage="1" sqref="I112:Y112" xr:uid="{A2D56A4A-4B71-4DF9-8652-7D34AF616795}"/>
    <dataValidation errorStyle="warning" imeMode="fullKatakana" allowBlank="1" showInputMessage="1" showErrorMessage="1" sqref="I114:Y114" xr:uid="{33ED99A5-43D6-4D8B-A71D-25C001DA6F29}"/>
    <dataValidation errorStyle="warning" imeMode="hiragana" allowBlank="1" showInputMessage="1" showErrorMessage="1" sqref="I116:Y116" xr:uid="{2C54BE0E-07D4-491E-AC39-98EF9B051342}"/>
    <dataValidation errorStyle="warning" imeMode="halfAlpha" allowBlank="1" showInputMessage="1" showErrorMessage="1" sqref="I118:M118" xr:uid="{DF484AEA-8213-4B37-9100-AECEC15E1948}"/>
    <dataValidation errorStyle="warning" imeMode="halfAlpha" allowBlank="1" showInputMessage="1" showErrorMessage="1" sqref="Q118:R118" xr:uid="{46AF0840-3FFC-46EB-8CFD-AC700F8C0B18}"/>
    <dataValidation errorStyle="warning" imeMode="halfAlpha" allowBlank="1" showInputMessage="1" showErrorMessage="1" sqref="I120:M120" xr:uid="{9D8106F9-DD3F-4CE3-9A1D-B1E428FFF602}"/>
    <dataValidation errorStyle="warning" imeMode="halfAlpha" allowBlank="1" showInputMessage="1" showErrorMessage="1" sqref="I122:Y122" xr:uid="{BD9AA435-DCE7-4018-8597-6F91250999ED}"/>
    <dataValidation type="list" imeMode="halfAlpha" allowBlank="1" showInputMessage="1" showErrorMessage="1" error="リストから選択してください" sqref="I149:M149" xr:uid="{AF215277-98D0-4E3F-94A3-5A55B6174FCE}">
      <formula1>"しない,する"</formula1>
    </dataValidation>
    <dataValidation type="whole" imeMode="halfAlpha" allowBlank="1" showInputMessage="1" showErrorMessage="1" error="7桁の数字を入力してください" sqref="I151:M151" xr:uid="{B763E10B-97AE-471B-A5E0-88CDD9207D8D}">
      <formula1>0</formula1>
      <formula2>9999999</formula2>
    </dataValidation>
    <dataValidation errorStyle="warning" imeMode="hiragana" allowBlank="1" showInputMessage="1" showErrorMessage="1" sqref="I153:Y153" xr:uid="{F5D89214-D18E-4BBB-B093-E1CFBA2894A2}"/>
    <dataValidation errorStyle="warning" imeMode="fullKatakana" allowBlank="1" showInputMessage="1" showErrorMessage="1" sqref="I155:Y155" xr:uid="{D9E85F7F-B3E1-46EC-AA80-2A68019D9D67}"/>
    <dataValidation errorStyle="warning" imeMode="hiragana" allowBlank="1" showInputMessage="1" showErrorMessage="1" sqref="I157:Y157" xr:uid="{87B7A8A9-DC72-4662-B2BB-4852AC634E9C}"/>
    <dataValidation errorStyle="warning" imeMode="halfAlpha" allowBlank="1" showInputMessage="1" showErrorMessage="1" sqref="I159:M159" xr:uid="{8EC4F289-281A-46D3-9733-AF70A46059E2}"/>
    <dataValidation errorStyle="warning" imeMode="halfAlpha" allowBlank="1" showInputMessage="1" showErrorMessage="1" sqref="I161:M161" xr:uid="{1412B2ED-2386-4B83-9467-C803D1D4FEE0}"/>
    <dataValidation type="whole" imeMode="halfAlpha" allowBlank="1" showInputMessage="1" showErrorMessage="1" error="有効な数字を入力してください。10兆円以上になる場合は、9,999,999,999と入力してください" sqref="I171:M171" xr:uid="{0BF61B5C-814F-4C7C-BE7E-D28DC0A44C39}">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72:M172" xr:uid="{129119F5-E3F2-4634-9FA7-24B28C2347B9}">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73:M173" xr:uid="{26EBDB94-DBC1-41E3-B230-31789A70A9F4}">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74:M174" xr:uid="{D03A2F81-E2B1-4501-A435-8C750A127E8A}">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78:M178" xr:uid="{A9EE755B-BE9E-40BE-A998-D1A566A0DF44}">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81:M181" xr:uid="{FA33FC32-3968-45CD-9655-07AEA90A76D0}">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82:M182" xr:uid="{34FAD85F-895F-4CBC-AC52-0D624CE13CA6}">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83:M183" xr:uid="{EC5AD60A-F7F5-4F12-86F8-1DCAB8B9356C}">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84:M184" xr:uid="{8DB4B6CA-8BB9-4CE7-AFF7-0A2A0DB9B1E6}">
      <formula1>-9999999999</formula1>
      <formula2>9999999999</formula2>
    </dataValidation>
    <dataValidation type="list" imeMode="halfAlpha" allowBlank="1" showInputMessage="1" showErrorMessage="1" error="リストから選択してください" sqref="K195" xr:uid="{4DB5E108-CF04-4580-B1C8-BE2F0B1C24DF}">
      <formula1>"○,　"</formula1>
    </dataValidation>
    <dataValidation type="list" imeMode="halfAlpha" allowBlank="1" showInputMessage="1" showErrorMessage="1" error="リストから選択してください" sqref="K196" xr:uid="{928758F2-15E2-4F0A-AB33-C106FCD58963}">
      <formula1>"○,　"</formula1>
    </dataValidation>
    <dataValidation errorStyle="warning" imeMode="hiragana" allowBlank="1" showInputMessage="1" showErrorMessage="1" sqref="L196:O196" xr:uid="{1815BA05-65B2-4D42-B545-B46739B4388B}"/>
    <dataValidation type="list" imeMode="halfAlpha" allowBlank="1" showInputMessage="1" showErrorMessage="1" error="リストから選択してください" sqref="K197" xr:uid="{ED0440C4-919C-4DBD-B8E7-AAA04D9CE442}">
      <formula1>"○,　"</formula1>
    </dataValidation>
    <dataValidation errorStyle="warning" imeMode="hiragana" allowBlank="1" showInputMessage="1" showErrorMessage="1" sqref="L197:O197" xr:uid="{A963A3E3-8981-4F26-9AA4-E3A333ED8D61}"/>
    <dataValidation type="list" imeMode="halfAlpha" allowBlank="1" showInputMessage="1" showErrorMessage="1" error="リストから選択してください" sqref="K198:K199" xr:uid="{EB400C68-7A7C-48C7-AA0A-B9BAAF0EA779}">
      <formula1>"○,　"</formula1>
    </dataValidation>
    <dataValidation errorStyle="warning" imeMode="hiragana" allowBlank="1" showInputMessage="1" showErrorMessage="1" sqref="L198:O198" xr:uid="{76340377-312F-45D9-BB02-8B08A6A0E7AE}"/>
    <dataValidation type="whole" imeMode="halfAlpha" allowBlank="1" showInputMessage="1" showErrorMessage="1" error="有効な数字を入力してください" sqref="P198:Q198" xr:uid="{66B0765A-645B-4A60-B2F5-786C7C2D8A8B}">
      <formula1>0</formula1>
      <formula2>100</formula2>
    </dataValidation>
    <dataValidation errorStyle="warning" imeMode="hiragana" allowBlank="1" showInputMessage="1" showErrorMessage="1" sqref="L199:O199" xr:uid="{B3E0ECCE-C6A2-4708-B047-D150564EA827}"/>
    <dataValidation type="whole" imeMode="halfAlpha" allowBlank="1" showInputMessage="1" showErrorMessage="1" error="有効な数字を入力してください" sqref="P199:Q199" xr:uid="{9E6BAB81-5669-49C8-923A-6F05FC7880AF}">
      <formula1>0</formula1>
      <formula2>100</formula2>
    </dataValidation>
    <dataValidation errorStyle="warning" imeMode="hiragana" allowBlank="1" showInputMessage="1" showErrorMessage="1" sqref="I201:M201" xr:uid="{4C9E29A8-C638-46BB-AA0C-2C3E092F9B15}"/>
    <dataValidation type="date" imeMode="halfAlpha" allowBlank="1" showInputMessage="1" showErrorMessage="1" error="有効な日付を入力してください" sqref="I203:M203" xr:uid="{E78F6D7B-40F4-4DAC-A5D8-F43F1B641AE9}">
      <formula1>92</formula1>
      <formula2>73415</formula2>
    </dataValidation>
    <dataValidation type="date" imeMode="halfAlpha" allowBlank="1" showInputMessage="1" showErrorMessage="1" error="有効な日付を入力してください" sqref="O203:R203" xr:uid="{C04C9DBD-6D9B-40D2-9ECB-0E019201D2D4}">
      <formula1>92</formula1>
      <formula2>73415</formula2>
    </dataValidation>
    <dataValidation type="date" imeMode="halfAlpha" allowBlank="1" showInputMessage="1" showErrorMessage="1" error="有効な日付を入力してください" sqref="I205:M205" xr:uid="{F515EF18-2EB5-4237-878C-0BE6D4C074FD}">
      <formula1>92</formula1>
      <formula2>73415</formula2>
    </dataValidation>
    <dataValidation type="whole" imeMode="halfAlpha" allowBlank="1" showInputMessage="1" showErrorMessage="1" error="有効な数字を入力してください" sqref="I207:M207" xr:uid="{53723587-5017-487A-9071-B1846AB45143}">
      <formula1>0</formula1>
      <formula2>9999999999</formula2>
    </dataValidation>
    <dataValidation type="whole" imeMode="halfAlpha" allowBlank="1" showInputMessage="1" showErrorMessage="1" error="有効な数字を入力してください" sqref="I210:M210" xr:uid="{EABD1B70-FB5B-4DDD-A3AC-9EBB974F7B35}">
      <formula1>0</formula1>
      <formula2>9999999999</formula2>
    </dataValidation>
    <dataValidation type="whole" imeMode="halfAlpha" allowBlank="1" showInputMessage="1" showErrorMessage="1" error="有効な数字を入力してください" sqref="I211:M211" xr:uid="{0B4A1261-AC1B-42C7-B571-0E7D7A7EC82E}">
      <formula1>0</formula1>
      <formula2>9999999999</formula2>
    </dataValidation>
    <dataValidation type="whole" imeMode="halfAlpha" allowBlank="1" showInputMessage="1" showErrorMessage="1" error="有効な数字を入力してください" sqref="I212:M212" xr:uid="{0921D98B-1B40-482F-A72F-D14A5058C74B}">
      <formula1>0</formula1>
      <formula2>9999999999</formula2>
    </dataValidation>
    <dataValidation type="whole" imeMode="halfAlpha" allowBlank="1" showInputMessage="1" showErrorMessage="1" error="有効な数字を入力してください" sqref="I214:M214" xr:uid="{75E24C15-6500-45DB-B350-425DBDA7C0EC}">
      <formula1>0</formula1>
      <formula2>9999999999</formula2>
    </dataValidation>
    <dataValidation type="date" imeMode="halfAlpha" allowBlank="1" showInputMessage="1" showErrorMessage="1" error="有効な日付を入力してください" sqref="I222:M222" xr:uid="{840E069D-80D8-4B35-AD45-572237BF84C1}">
      <formula1>92</formula1>
      <formula2>73415</formula2>
    </dataValidation>
    <dataValidation type="date" imeMode="halfAlpha" allowBlank="1" showInputMessage="1" showErrorMessage="1" error="有効な日付を入力してください" sqref="O222:R222" xr:uid="{8199D31E-9C29-4314-8A5B-0A619C1DA245}">
      <formula1>92</formula1>
      <formula2>73415</formula2>
    </dataValidation>
    <dataValidation type="date" imeMode="halfAlpha" allowBlank="1" showInputMessage="1" showErrorMessage="1" error="有効な日付を入力してください" sqref="I224:M224" xr:uid="{5ABF2256-02A0-4AA8-BF42-8E2187863215}">
      <formula1>92</formula1>
      <formula2>73415</formula2>
    </dataValidation>
    <dataValidation type="date" imeMode="halfAlpha" allowBlank="1" showInputMessage="1" showErrorMessage="1" error="有効な日付を入力してください" sqref="O224:R224" xr:uid="{7BB6EAF9-471A-4044-842B-94FB239CCA67}">
      <formula1>92</formula1>
      <formula2>73415</formula2>
    </dataValidation>
    <dataValidation type="whole" imeMode="halfAlpha" allowBlank="1" showInputMessage="1" showErrorMessage="1" error="有効な数字を入力してください。10兆円以上になる場合は、9,999,999,999と入力してください" sqref="K228:N228" xr:uid="{EEC67252-F876-4ED0-B4CE-A17925D2777C}">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O228:R228" xr:uid="{67CE8B8F-8C97-403A-9F5A-23D2B7BCDA07}">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S228:Y228" xr:uid="{5DA5DA23-1CEB-4938-807C-1DF9B202BEEA}">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K229:N229" xr:uid="{D96E11E9-3B1D-4FB3-A0D6-48F227A430B7}">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O229:R229" xr:uid="{E9DF2C1C-FE50-442E-8427-0EE8F88667DE}">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S229:Y229" xr:uid="{6ABE55AE-ADE2-4CBA-9616-39FADE16F174}">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K230:N230" xr:uid="{E11C1292-A8A5-48BC-931F-952F3BDBDAF5}">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O230:R230" xr:uid="{6D3F15CB-B2C6-4BBB-9A7B-AE68D45CA434}">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S230:Y230" xr:uid="{095584D7-2123-4FC9-9FCD-1A5E165FE263}">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K231:N231" xr:uid="{454C6B3B-2BC5-4627-911D-AC67F78CB663}">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O231:R231" xr:uid="{EA7CA071-08AF-40D1-9E86-E4F260068D8C}">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S231:Y231" xr:uid="{EBE37526-87CA-4176-BD66-3B1D4FB58C1E}">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K232:N232" xr:uid="{27396DE5-C963-4BA1-9426-9A453E95B6D7}">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O232:R232" xr:uid="{52BEB99B-1863-45EB-8A79-79C805194553}">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S232:Y232" xr:uid="{BB16EBC3-F08A-4096-8068-537A0789E9B8}">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K233:N233" xr:uid="{DF01BC9C-420B-4F80-A6A3-3E677C59221F}">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O233:R233" xr:uid="{D1F9AE8C-F31D-4590-BFCE-E09CA13BC31E}">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S233:Y233" xr:uid="{896C241A-8313-47B5-B2AE-108CF53CD2D4}">
      <formula1>-9999999999</formula1>
      <formula2>9999999999</formula2>
    </dataValidation>
    <dataValidation type="whole" imeMode="halfAlpha" allowBlank="1" showInputMessage="1" showErrorMessage="1" error="有効な数字を入力してください" sqref="K244:L244" xr:uid="{143AA8CC-2A7D-4212-AC0A-CEBC420043A0}">
      <formula1>0</formula1>
      <formula2>9999999999</formula2>
    </dataValidation>
    <dataValidation type="whole" imeMode="halfAlpha" allowBlank="1" showInputMessage="1" showErrorMessage="1" error="有効な数字を入力してください" sqref="K245:L245" xr:uid="{1D02633F-7101-4FDA-9B84-C62D6BF38AD1}">
      <formula1>0</formula1>
      <formula2>9999999999</formula2>
    </dataValidation>
    <dataValidation type="whole" imeMode="halfAlpha" allowBlank="1" showInputMessage="1" showErrorMessage="1" error="有効な数字を入力してください" sqref="K246:L246" xr:uid="{63BCCF83-56B7-45AF-BF2C-CCDEC6B6166D}">
      <formula1>0</formula1>
      <formula2>9999999999</formula2>
    </dataValidation>
    <dataValidation type="whole" imeMode="halfAlpha" allowBlank="1" showInputMessage="1" showErrorMessage="1" error="有効な数字を入力してください" sqref="K247:L247" xr:uid="{B4BD7E73-F0D0-41FD-8BEE-24E6EA636C29}">
      <formula1>0</formula1>
      <formula2>9999999999</formula2>
    </dataValidation>
    <dataValidation type="whole" imeMode="halfAlpha" allowBlank="1" showInputMessage="1" showErrorMessage="1" error="有効な数字を入力してください" sqref="K248:L248" xr:uid="{F95EFFE8-89A6-4107-9667-A7D1427A3BF5}">
      <formula1>0</formula1>
      <formula2>9999999999</formula2>
    </dataValidation>
    <dataValidation type="whole" imeMode="halfAlpha" allowBlank="1" showInputMessage="1" showErrorMessage="1" error="有効な数字を入力してください" sqref="K249:L249" xr:uid="{24C09B4C-0F79-4E3A-A05E-82C0D2398E58}">
      <formula1>0</formula1>
      <formula2>9999999999</formula2>
    </dataValidation>
    <dataValidation type="whole" imeMode="halfAlpha" allowBlank="1" showInputMessage="1" showErrorMessage="1" error="有効な数字を入力してください" sqref="K250:L250" xr:uid="{30D95C9F-3D4D-49AA-AC56-768E3D7B2B71}">
      <formula1>0</formula1>
      <formula2>9999999999</formula2>
    </dataValidation>
    <dataValidation type="whole" imeMode="halfAlpha" allowBlank="1" showInputMessage="1" showErrorMessage="1" error="有効な数字を入力してください" sqref="K251:L251" xr:uid="{67D9A0DF-248C-4ADC-9F8D-96EB72A7F8CF}">
      <formula1>0</formula1>
      <formula2>9999999999</formula2>
    </dataValidation>
    <dataValidation type="whole" imeMode="halfAlpha" allowBlank="1" showInputMessage="1" showErrorMessage="1" error="有効な数字を入力してください" sqref="K252:L252" xr:uid="{09E76875-7208-4D4F-95C4-22809ABDAB83}">
      <formula1>0</formula1>
      <formula2>9999999999</formula2>
    </dataValidation>
    <dataValidation type="whole" imeMode="halfAlpha" allowBlank="1" showInputMessage="1" showErrorMessage="1" error="有効な数字を入力してください" sqref="K253:L253" xr:uid="{1F816CFC-864F-4622-82AD-0F1049685E01}">
      <formula1>0</formula1>
      <formula2>9999999999</formula2>
    </dataValidation>
    <dataValidation type="whole" imeMode="halfAlpha" allowBlank="1" showInputMessage="1" showErrorMessage="1" error="有効な数字を入力してください" sqref="K254:L254" xr:uid="{27FE1833-E9FD-48BD-BD6F-1B28CCF05B58}">
      <formula1>0</formula1>
      <formula2>9999999999</formula2>
    </dataValidation>
    <dataValidation type="whole" imeMode="halfAlpha" allowBlank="1" showInputMessage="1" showErrorMessage="1" error="有効な数字を入力してください" sqref="K255:L255" xr:uid="{F64D1B7D-EAEE-4B2F-BBE5-A325D287CD7F}">
      <formula1>0</formula1>
      <formula2>9999999999</formula2>
    </dataValidation>
    <dataValidation type="whole" imeMode="halfAlpha" allowBlank="1" showInputMessage="1" showErrorMessage="1" error="有効な数字を入力してください" sqref="K256:L256" xr:uid="{0626E8A8-9CEC-4481-AEA9-3936E6A42D54}">
      <formula1>0</formula1>
      <formula2>9999999999</formula2>
    </dataValidation>
    <dataValidation type="whole" imeMode="halfAlpha" allowBlank="1" showInputMessage="1" showErrorMessage="1" error="有効な数字を入力してください" sqref="K257:L257" xr:uid="{FC6B69DB-5AC7-4F80-8AF5-59FAD44474C3}">
      <formula1>0</formula1>
      <formula2>9999999999</formula2>
    </dataValidation>
    <dataValidation type="whole" imeMode="halfAlpha" allowBlank="1" showInputMessage="1" showErrorMessage="1" error="有効な数字を入力してください" sqref="K258:L258" xr:uid="{EEDC4DA2-B99A-4B89-AA95-FEE09351CA38}">
      <formula1>0</formula1>
      <formula2>9999999999</formula2>
    </dataValidation>
    <dataValidation type="whole" imeMode="halfAlpha" allowBlank="1" showInputMessage="1" showErrorMessage="1" error="有効な数字を入力してください" sqref="K259:L259" xr:uid="{65C5D86A-F64D-42AD-8EF3-76526A6648A2}">
      <formula1>0</formula1>
      <formula2>9999999999</formula2>
    </dataValidation>
    <dataValidation type="whole" imeMode="halfAlpha" allowBlank="1" showInputMessage="1" showErrorMessage="1" error="有効な数字を入力してください" sqref="K260:L260" xr:uid="{0484829E-F558-4549-B671-23E12C19036A}">
      <formula1>0</formula1>
      <formula2>9999999999</formula2>
    </dataValidation>
    <dataValidation type="whole" imeMode="halfAlpha" allowBlank="1" showInputMessage="1" showErrorMessage="1" error="有効な数字を入力してください" sqref="K261:L261" xr:uid="{8F5659F4-7A72-4240-902D-7D3B10D3C31D}">
      <formula1>0</formula1>
      <formula2>9999999999</formula2>
    </dataValidation>
    <dataValidation type="whole" imeMode="halfAlpha" allowBlank="1" showInputMessage="1" showErrorMessage="1" error="有効な数字を入力してください" sqref="T244:Y244" xr:uid="{6AA61E09-4BF0-4364-8DE3-CA7F056230E1}">
      <formula1>0</formula1>
      <formula2>9999999999</formula2>
    </dataValidation>
    <dataValidation type="whole" imeMode="halfAlpha" allowBlank="1" showInputMessage="1" showErrorMessage="1" error="有効な数字を入力してください" sqref="T245:Y245" xr:uid="{20597F47-250B-4CF5-B066-DED35D947580}">
      <formula1>0</formula1>
      <formula2>9999999999</formula2>
    </dataValidation>
    <dataValidation type="whole" imeMode="halfAlpha" allowBlank="1" showInputMessage="1" showErrorMessage="1" error="有効な数字を入力してください" sqref="T246:Y246" xr:uid="{AB87BEF2-7731-4D00-978D-0D6D961314FE}">
      <formula1>0</formula1>
      <formula2>9999999999</formula2>
    </dataValidation>
    <dataValidation type="whole" imeMode="halfAlpha" allowBlank="1" showInputMessage="1" showErrorMessage="1" error="有効な数字を入力してください" sqref="T247:Y247" xr:uid="{0E537FBF-A20E-420E-82B3-3CAFF8E4DC0C}">
      <formula1>0</formula1>
      <formula2>9999999999</formula2>
    </dataValidation>
    <dataValidation type="whole" imeMode="halfAlpha" allowBlank="1" showInputMessage="1" showErrorMessage="1" error="有効な数字を入力してください" sqref="T248:Y248" xr:uid="{F557721B-A52A-4B3D-A6B0-8A7C0838566D}">
      <formula1>0</formula1>
      <formula2>9999999999</formula2>
    </dataValidation>
    <dataValidation type="whole" imeMode="halfAlpha" allowBlank="1" showInputMessage="1" showErrorMessage="1" error="有効な数字を入力してください" sqref="T249:Y249" xr:uid="{4F7CE278-7357-4195-8408-2B49A7E6E710}">
      <formula1>0</formula1>
      <formula2>9999999999</formula2>
    </dataValidation>
    <dataValidation type="whole" imeMode="halfAlpha" allowBlank="1" showInputMessage="1" showErrorMessage="1" error="有効な数字を入力してください" sqref="T250:Y250" xr:uid="{86E1C0AC-D75C-4FF1-B3E5-5A96E0EAB6EE}">
      <formula1>0</formula1>
      <formula2>9999999999</formula2>
    </dataValidation>
    <dataValidation type="whole" imeMode="halfAlpha" allowBlank="1" showInputMessage="1" showErrorMessage="1" error="有効な数字を入力してください" sqref="T251:Y251" xr:uid="{C2A0C511-0EAF-49C2-9043-B5E196463F10}">
      <formula1>0</formula1>
      <formula2>9999999999</formula2>
    </dataValidation>
    <dataValidation type="whole" imeMode="halfAlpha" allowBlank="1" showInputMessage="1" showErrorMessage="1" error="有効な数字を入力してください" sqref="T252:Y252" xr:uid="{D6AC047C-B9FF-4DE0-ACE9-F80F65A93DD2}">
      <formula1>0</formula1>
      <formula2>9999999999</formula2>
    </dataValidation>
    <dataValidation type="whole" imeMode="halfAlpha" allowBlank="1" showInputMessage="1" showErrorMessage="1" error="有効な数字を入力してください" sqref="T253:Y253" xr:uid="{1A0171CA-A44C-4491-BA6E-3E1DDF188CD7}">
      <formula1>0</formula1>
      <formula2>9999999999</formula2>
    </dataValidation>
    <dataValidation type="whole" imeMode="halfAlpha" allowBlank="1" showInputMessage="1" showErrorMessage="1" error="有効な数字を入力してください" sqref="T254:Y254" xr:uid="{7A77B1B7-C9C0-41F8-A15A-07F5545B7369}">
      <formula1>0</formula1>
      <formula2>9999999999</formula2>
    </dataValidation>
    <dataValidation type="whole" imeMode="halfAlpha" allowBlank="1" showInputMessage="1" showErrorMessage="1" error="有効な数字を入力してください" sqref="T255:Y255" xr:uid="{4A74362B-5371-4F66-9C55-C064A99E2285}">
      <formula1>0</formula1>
      <formula2>9999999999</formula2>
    </dataValidation>
    <dataValidation type="whole" imeMode="halfAlpha" allowBlank="1" showInputMessage="1" showErrorMessage="1" error="有効な数字を入力してください" sqref="T256:Y256" xr:uid="{68DE8BF3-7D97-487B-B605-2CF08D882138}">
      <formula1>0</formula1>
      <formula2>9999999999</formula2>
    </dataValidation>
    <dataValidation type="whole" imeMode="halfAlpha" allowBlank="1" showInputMessage="1" showErrorMessage="1" error="有効な数字を入力してください" sqref="T257:Y257" xr:uid="{B36763F9-DF1C-47DE-8DC0-254D4377F0AF}">
      <formula1>0</formula1>
      <formula2>9999999999</formula2>
    </dataValidation>
    <dataValidation type="whole" imeMode="halfAlpha" allowBlank="1" showInputMessage="1" showErrorMessage="1" error="有効な数字を入力してください" sqref="T258:Y258" xr:uid="{4A671021-7CC4-4562-9EEE-AE71F7290427}">
      <formula1>0</formula1>
      <formula2>9999999999</formula2>
    </dataValidation>
    <dataValidation type="whole" imeMode="halfAlpha" allowBlank="1" showInputMessage="1" showErrorMessage="1" error="有効な数字を入力してください" sqref="T259:Y259" xr:uid="{2521C116-96C0-4488-90A4-77D3D4ACB42A}">
      <formula1>0</formula1>
      <formula2>9999999999</formula2>
    </dataValidation>
    <dataValidation type="whole" imeMode="halfAlpha" allowBlank="1" showInputMessage="1" showErrorMessage="1" error="有効な数字を入力してください" sqref="T260:Y260" xr:uid="{F7443246-FB5E-4F52-86B0-2250D150DE1D}">
      <formula1>0</formula1>
      <formula2>9999999999</formula2>
    </dataValidation>
    <dataValidation errorStyle="warning" imeMode="halfAlpha" allowBlank="1" showInputMessage="1" showErrorMessage="1" sqref="J272:M272" xr:uid="{7A711510-06F5-4C8E-A86B-14EAB7694C8B}"/>
    <dataValidation type="date" imeMode="halfAlpha" allowBlank="1" showInputMessage="1" showErrorMessage="1" error="有効な日付を入力してください" sqref="N272:Q272" xr:uid="{D0F0DF6D-B775-45F9-837C-5182C8D7E8ED}">
      <formula1>92</formula1>
      <formula2>73415</formula2>
    </dataValidation>
    <dataValidation errorStyle="warning" imeMode="halfAlpha" allowBlank="1" showInputMessage="1" showErrorMessage="1" sqref="J273:M273" xr:uid="{69556F61-A516-424D-A2BB-B3E59E6D510D}"/>
    <dataValidation type="date" imeMode="halfAlpha" allowBlank="1" showInputMessage="1" showErrorMessage="1" error="有効な日付を入力してください" sqref="N273:Q273" xr:uid="{BE1BAFE0-5854-41A1-834B-40DA78000176}">
      <formula1>92</formula1>
      <formula2>73415</formula2>
    </dataValidation>
    <dataValidation errorStyle="warning" imeMode="halfAlpha" allowBlank="1" showInputMessage="1" showErrorMessage="1" sqref="J274:M274" xr:uid="{C56922E7-342E-42D1-870A-319CD764C67B}"/>
    <dataValidation type="date" imeMode="halfAlpha" allowBlank="1" showInputMessage="1" showErrorMessage="1" error="有効な日付を入力してください" sqref="N274:Q274" xr:uid="{856A3C1D-4281-4836-BCFD-3CA3AE74D1CD}">
      <formula1>92</formula1>
      <formula2>73415</formula2>
    </dataValidation>
    <dataValidation errorStyle="warning" imeMode="halfAlpha" allowBlank="1" showInputMessage="1" showErrorMessage="1" sqref="J275:M275" xr:uid="{346A8BA9-F464-48C6-9635-5E0FBCCB3009}"/>
    <dataValidation type="date" imeMode="halfAlpha" allowBlank="1" showInputMessage="1" showErrorMessage="1" error="有効な日付を入力してください" sqref="N275:Q275" xr:uid="{740F46D9-2794-46AF-930A-BBF1034C6DAE}">
      <formula1>92</formula1>
      <formula2>73415</formula2>
    </dataValidation>
    <dataValidation errorStyle="warning" imeMode="halfAlpha" allowBlank="1" showInputMessage="1" showErrorMessage="1" sqref="J276:M276" xr:uid="{7A93563A-AE84-4A23-A716-3AD211E19C50}"/>
    <dataValidation type="date" imeMode="halfAlpha" allowBlank="1" showInputMessage="1" showErrorMessage="1" error="有効な日付を入力してください" sqref="N276:Q276" xr:uid="{BE954176-72E2-4407-A9FE-E84589B7623B}">
      <formula1>92</formula1>
      <formula2>73415</formula2>
    </dataValidation>
    <dataValidation errorStyle="warning" imeMode="halfAlpha" allowBlank="1" showInputMessage="1" showErrorMessage="1" sqref="J277:M277" xr:uid="{739B9347-C267-4E49-A184-F41D7C5C5109}"/>
    <dataValidation type="date" imeMode="halfAlpha" allowBlank="1" showInputMessage="1" showErrorMessage="1" error="有効な日付を入力してください" sqref="N277:Q277" xr:uid="{3E3AA2A6-7C99-4302-BD90-E05650F2CF61}">
      <formula1>92</formula1>
      <formula2>73415</formula2>
    </dataValidation>
    <dataValidation errorStyle="warning" imeMode="halfAlpha" allowBlank="1" showInputMessage="1" showErrorMessage="1" sqref="J278:M278" xr:uid="{1FD43688-8DA4-4C25-A095-9CFC5B214987}"/>
    <dataValidation type="date" imeMode="halfAlpha" allowBlank="1" showInputMessage="1" showErrorMessage="1" error="有効な日付を入力してください" sqref="N278:Q278" xr:uid="{CD788235-7E01-4B88-946A-3F2BEC246709}">
      <formula1>92</formula1>
      <formula2>73415</formula2>
    </dataValidation>
    <dataValidation errorStyle="warning" imeMode="halfAlpha" allowBlank="1" showInputMessage="1" showErrorMessage="1" sqref="J279:M279" xr:uid="{E59E7EE1-8613-4FD1-9C58-910112C9E9B0}"/>
    <dataValidation type="date" imeMode="halfAlpha" allowBlank="1" showInputMessage="1" showErrorMessage="1" error="有効な日付を入力してください" sqref="N279:Q279" xr:uid="{922F6A37-D790-4D03-9703-970AA1BD0A01}">
      <formula1>92</formula1>
      <formula2>73415</formula2>
    </dataValidation>
    <dataValidation errorStyle="warning" imeMode="halfAlpha" allowBlank="1" showInputMessage="1" showErrorMessage="1" sqref="J280:M280" xr:uid="{380E511C-8F3C-47B0-969E-AED2EB071E37}"/>
    <dataValidation type="date" imeMode="halfAlpha" allowBlank="1" showInputMessage="1" showErrorMessage="1" error="有効な日付を入力してください" sqref="N280:Q280" xr:uid="{E1858820-A882-4225-9BEE-77FD627F1A91}">
      <formula1>92</formula1>
      <formula2>73415</formula2>
    </dataValidation>
    <dataValidation errorStyle="warning" imeMode="hiragana" allowBlank="1" showInputMessage="1" showErrorMessage="1" sqref="E281:I281" xr:uid="{40A46458-389F-46D6-A6D6-0FBE10AF4E3D}"/>
    <dataValidation errorStyle="warning" imeMode="halfAlpha" allowBlank="1" showInputMessage="1" showErrorMessage="1" sqref="J281:M281" xr:uid="{F9719FB0-9A52-4785-8CEF-1D9F9489647B}"/>
    <dataValidation type="date" imeMode="halfAlpha" allowBlank="1" showInputMessage="1" showErrorMessage="1" error="有効な日付を入力してください" sqref="N281:Q281" xr:uid="{3253CBA1-28CA-4D7F-8A40-C101E54E81F0}">
      <formula1>92</formula1>
      <formula2>73415</formula2>
    </dataValidation>
    <dataValidation errorStyle="warning" imeMode="hiragana" allowBlank="1" showInputMessage="1" showErrorMessage="1" sqref="E282:I282" xr:uid="{DF771A34-0043-40DE-99BE-FAFF128A29D7}"/>
    <dataValidation errorStyle="warning" imeMode="halfAlpha" allowBlank="1" showInputMessage="1" showErrorMessage="1" sqref="J282:M282" xr:uid="{1A4C97ED-AC27-4E83-B65C-7F8282A0E5A4}"/>
    <dataValidation type="date" imeMode="halfAlpha" allowBlank="1" showInputMessage="1" showErrorMessage="1" error="有効な日付を入力してください" sqref="N282:Q282" xr:uid="{0B10084F-4BBE-455B-BD8E-3EDB7A511CCC}">
      <formula1>92</formula1>
      <formula2>73415</formula2>
    </dataValidation>
    <dataValidation errorStyle="warning" imeMode="hiragana" allowBlank="1" showInputMessage="1" showErrorMessage="1" sqref="E283:I283" xr:uid="{C3FA231D-E75A-4BCB-9402-E67C9FED026A}"/>
    <dataValidation errorStyle="warning" imeMode="halfAlpha" allowBlank="1" showInputMessage="1" showErrorMessage="1" sqref="J283:M283" xr:uid="{40FEE4BA-3028-4536-A547-AC7CBE2AF6B1}"/>
    <dataValidation type="date" imeMode="halfAlpha" allowBlank="1" showInputMessage="1" showErrorMessage="1" error="有効な日付を入力してください" sqref="N283:Q283" xr:uid="{7E564B53-ABE1-4366-816F-144087E8C0C0}">
      <formula1>92</formula1>
      <formula2>73415</formula2>
    </dataValidation>
    <dataValidation type="list" imeMode="halfAlpha" allowBlank="1" showInputMessage="1" showErrorMessage="1" error="リストから選択してください" sqref="L288" xr:uid="{38370763-D4CE-465A-9A1E-6A14CA8853FD}">
      <formula1>"○,　"</formula1>
    </dataValidation>
    <dataValidation type="list" imeMode="halfAlpha" allowBlank="1" showInputMessage="1" showErrorMessage="1" error="リストから選択してください" sqref="M288:N288" xr:uid="{0CFEA638-C923-4697-8384-BBEB831BD1E7}">
      <formula1>"○,　"</formula1>
    </dataValidation>
    <dataValidation type="list" imeMode="halfAlpha" allowBlank="1" showInputMessage="1" showErrorMessage="1" error="リストから選択してください" sqref="L289" xr:uid="{EBCCB782-0F02-4716-A535-A5FCBD392AA7}">
      <formula1>"○,　"</formula1>
    </dataValidation>
    <dataValidation type="list" imeMode="halfAlpha" allowBlank="1" showInputMessage="1" showErrorMessage="1" error="リストから選択してください" sqref="M289:N289" xr:uid="{324A465E-B8FE-49A7-BDBB-BFCD01537B0E}">
      <formula1>"○,　"</formula1>
    </dataValidation>
    <dataValidation type="list" imeMode="halfAlpha" allowBlank="1" showInputMessage="1" showErrorMessage="1" error="リストから選択してください" sqref="L290" xr:uid="{2ED85787-018C-4F26-A00D-B37A39E6BF47}">
      <formula1>"○,　"</formula1>
    </dataValidation>
    <dataValidation type="list" imeMode="halfAlpha" allowBlank="1" showInputMessage="1" showErrorMessage="1" error="リストから選択してください" sqref="M290:N290" xr:uid="{4BECCBB5-462B-4324-A4DE-015621300662}">
      <formula1>"○,　"</formula1>
    </dataValidation>
    <dataValidation type="list" imeMode="halfAlpha" allowBlank="1" showInputMessage="1" showErrorMessage="1" error="リストから選択してください" sqref="L291" xr:uid="{67230CB9-D652-48BC-A5CA-AE1B2C41999C}">
      <formula1>"○,　"</formula1>
    </dataValidation>
    <dataValidation type="list" imeMode="halfAlpha" allowBlank="1" showInputMessage="1" showErrorMessage="1" error="リストから選択してください" sqref="M291:N291" xr:uid="{E14747C3-CA87-44CE-A86F-9F467D26C81F}">
      <formula1>"○,　"</formula1>
    </dataValidation>
    <dataValidation type="list" imeMode="halfAlpha" allowBlank="1" showInputMessage="1" showErrorMessage="1" error="リストから選択してください" sqref="L292" xr:uid="{70A8A776-ECD5-41D7-801A-40BC31A0C201}">
      <formula1>"○,　"</formula1>
    </dataValidation>
    <dataValidation type="list" imeMode="halfAlpha" allowBlank="1" showInputMessage="1" showErrorMessage="1" error="リストから選択してください" sqref="M292:N292" xr:uid="{73380840-B671-467D-B2DC-982128601B59}">
      <formula1>"○,　"</formula1>
    </dataValidation>
    <dataValidation type="list" imeMode="halfAlpha" allowBlank="1" showInputMessage="1" showErrorMessage="1" error="リストから選択してください" sqref="L293" xr:uid="{1E511D1C-7C37-4001-9BCF-97905126808B}">
      <formula1>"○,　"</formula1>
    </dataValidation>
    <dataValidation type="list" imeMode="halfAlpha" allowBlank="1" showInputMessage="1" showErrorMessage="1" error="リストから選択してください" sqref="M293:N293" xr:uid="{45CB0082-9698-408F-9604-8250CB454BD0}">
      <formula1>"○,　"</formula1>
    </dataValidation>
    <dataValidation type="list" imeMode="halfAlpha" allowBlank="1" showInputMessage="1" showErrorMessage="1" error="リストから選択してください" sqref="L294" xr:uid="{23428D62-3D66-4EE4-B9AE-26F07810181B}">
      <formula1>"○,　"</formula1>
    </dataValidation>
    <dataValidation type="list" imeMode="halfAlpha" allowBlank="1" showInputMessage="1" showErrorMessage="1" error="リストから選択してください" sqref="M294:N294" xr:uid="{3C861453-C65F-4291-8510-8268A78D14CC}">
      <formula1>"○,　"</formula1>
    </dataValidation>
    <dataValidation type="list" imeMode="halfAlpha" allowBlank="1" showInputMessage="1" showErrorMessage="1" error="リストから選択してください" sqref="L295" xr:uid="{1EA1EE10-9959-4A86-9318-EA990E128266}">
      <formula1>"○,　"</formula1>
    </dataValidation>
    <dataValidation type="list" imeMode="halfAlpha" allowBlank="1" showInputMessage="1" showErrorMessage="1" error="リストから選択してください" sqref="M295:N295" xr:uid="{6488E1BE-ECB4-42BC-93CC-F1848BB0F1D7}">
      <formula1>"○,　"</formula1>
    </dataValidation>
    <dataValidation type="list" imeMode="halfAlpha" allowBlank="1" showInputMessage="1" showErrorMessage="1" error="リストから選択してください" sqref="L296" xr:uid="{42927584-3044-4101-A0C1-7AA6875F1B37}">
      <formula1>"○,　"</formula1>
    </dataValidation>
    <dataValidation type="list" imeMode="halfAlpha" allowBlank="1" showInputMessage="1" showErrorMessage="1" error="リストから選択してください" sqref="M296:N296" xr:uid="{E8AE46D1-94D3-4E47-B237-F2660FA46225}">
      <formula1>"○,　"</formula1>
    </dataValidation>
    <dataValidation type="list" imeMode="halfAlpha" allowBlank="1" showInputMessage="1" showErrorMessage="1" error="リストから選択してください" sqref="L297" xr:uid="{2A42C403-0A03-4921-9071-E772ACF888D4}">
      <formula1>"○,　"</formula1>
    </dataValidation>
    <dataValidation type="list" imeMode="halfAlpha" allowBlank="1" showInputMessage="1" showErrorMessage="1" error="リストから選択してください" sqref="M297:N297" xr:uid="{D442EBD3-5571-431B-8AF9-2CC113ECF809}">
      <formula1>"○,　"</formula1>
    </dataValidation>
    <dataValidation type="list" imeMode="halfAlpha" allowBlank="1" showInputMessage="1" showErrorMessage="1" error="リストから選択してください" sqref="L298" xr:uid="{B9861E95-C23A-4FED-89BE-04AEF32AA41A}">
      <formula1>"○,　"</formula1>
    </dataValidation>
    <dataValidation type="list" imeMode="halfAlpha" allowBlank="1" showInputMessage="1" showErrorMessage="1" error="リストから選択してください" sqref="M298:N298" xr:uid="{CC8D9FE9-F0AA-45F4-BB83-B6316886D4ED}">
      <formula1>"○,　"</formula1>
    </dataValidation>
    <dataValidation type="list" imeMode="halfAlpha" allowBlank="1" showInputMessage="1" showErrorMessage="1" error="リストから選択してください" sqref="L299" xr:uid="{E7E2B838-D747-43E7-966A-C79695A68917}">
      <formula1>"○,　"</formula1>
    </dataValidation>
    <dataValidation type="list" imeMode="halfAlpha" allowBlank="1" showInputMessage="1" showErrorMessage="1" error="リストから選択してください" sqref="M299:N299" xr:uid="{B91AE7F4-57D7-4422-9479-C2C56351FF86}">
      <formula1>"○,　"</formula1>
    </dataValidation>
    <dataValidation type="list" imeMode="halfAlpha" allowBlank="1" showInputMessage="1" showErrorMessage="1" error="リストから選択してください" sqref="L300" xr:uid="{80BF0093-DCB5-4104-B26D-1C69484C3D43}">
      <formula1>"○,　"</formula1>
    </dataValidation>
    <dataValidation type="list" imeMode="halfAlpha" allowBlank="1" showInputMessage="1" showErrorMessage="1" error="リストから選択してください" sqref="M300:N300" xr:uid="{4320A679-FD48-43A4-AE14-5607E6ADC229}">
      <formula1>"○,　"</formula1>
    </dataValidation>
    <dataValidation type="list" imeMode="halfAlpha" allowBlank="1" showInputMessage="1" showErrorMessage="1" error="リストから選択してください" sqref="L301" xr:uid="{2DB6FCA6-A726-4E80-B693-0412D9250A06}">
      <formula1>"○,　"</formula1>
    </dataValidation>
    <dataValidation type="list" imeMode="halfAlpha" allowBlank="1" showInputMessage="1" showErrorMessage="1" error="リストから選択してください" sqref="M301:N301" xr:uid="{EF841487-752B-431C-B5F5-5DB11CCD1BB9}">
      <formula1>"○,　"</formula1>
    </dataValidation>
    <dataValidation type="list" imeMode="halfAlpha" allowBlank="1" showInputMessage="1" showErrorMessage="1" error="リストから選択してください" sqref="L302" xr:uid="{D2513644-2B99-4BF4-88BD-0A51010DB0C1}">
      <formula1>"○,　"</formula1>
    </dataValidation>
    <dataValidation type="list" imeMode="halfAlpha" allowBlank="1" showInputMessage="1" showErrorMessage="1" error="リストから選択してください" sqref="M302:N302" xr:uid="{5F1D4035-6B11-4AC1-BD68-9712FF6E5316}">
      <formula1>"○,　"</formula1>
    </dataValidation>
    <dataValidation type="list" imeMode="halfAlpha" allowBlank="1" showInputMessage="1" showErrorMessage="1" error="リストから選択してください" sqref="L303" xr:uid="{387C6611-3D39-452B-BFD7-B685B771839E}">
      <formula1>"○,　"</formula1>
    </dataValidation>
    <dataValidation type="list" imeMode="halfAlpha" allowBlank="1" showInputMessage="1" showErrorMessage="1" error="リストから選択してください" sqref="M303:N303" xr:uid="{692975B0-F5A3-4293-861B-73FB22AA4BA2}">
      <formula1>"○,　"</formula1>
    </dataValidation>
    <dataValidation type="list" imeMode="halfAlpha" allowBlank="1" showInputMessage="1" showErrorMessage="1" error="リストから選択してください" sqref="L304" xr:uid="{F94F8D67-16AD-447E-B80A-33AB89DA0BAD}">
      <formula1>"○,　"</formula1>
    </dataValidation>
    <dataValidation type="list" imeMode="halfAlpha" allowBlank="1" showInputMessage="1" showErrorMessage="1" error="リストから選択してください" sqref="M304:N304" xr:uid="{740B586C-33A2-4746-8802-F440F5725278}">
      <formula1>"○,　"</formula1>
    </dataValidation>
    <dataValidation type="list" imeMode="halfAlpha" allowBlank="1" showInputMessage="1" showErrorMessage="1" error="リストから選択してください" sqref="L305" xr:uid="{753AB6F2-E893-4433-B990-69D26A8E37E0}">
      <formula1>"○,　"</formula1>
    </dataValidation>
    <dataValidation type="list" imeMode="halfAlpha" allowBlank="1" showInputMessage="1" showErrorMessage="1" error="リストから選択してください" sqref="M305:N305" xr:uid="{C7637766-472E-4C03-92DF-834852DF6483}">
      <formula1>"○,　"</formula1>
    </dataValidation>
    <dataValidation type="list" imeMode="halfAlpha" allowBlank="1" showInputMessage="1" showErrorMessage="1" error="リストから選択してください" sqref="L306" xr:uid="{9FA5BAAD-B388-4F84-AC36-815A3B76D1EE}">
      <formula1>"○,　"</formula1>
    </dataValidation>
    <dataValidation type="list" imeMode="halfAlpha" allowBlank="1" showInputMessage="1" showErrorMessage="1" error="リストから選択してください" sqref="M306:N306" xr:uid="{3C76E3FF-2A14-4D60-912E-F3BC56DD076A}">
      <formula1>"○,　"</formula1>
    </dataValidation>
    <dataValidation type="list" imeMode="halfAlpha" allowBlank="1" showInputMessage="1" showErrorMessage="1" error="リストから選択してください" sqref="L307" xr:uid="{40FB335A-3279-4D9F-8975-7ECCE263FDDF}">
      <formula1>"○,　"</formula1>
    </dataValidation>
    <dataValidation type="list" imeMode="halfAlpha" allowBlank="1" showInputMessage="1" showErrorMessage="1" error="リストから選択してください" sqref="M307:N307" xr:uid="{790753DB-71C1-4A46-91AB-89A5C6837666}">
      <formula1>"○,　"</formula1>
    </dataValidation>
    <dataValidation type="list" imeMode="halfAlpha" allowBlank="1" showInputMessage="1" showErrorMessage="1" error="リストから選択してください" sqref="L308" xr:uid="{C581514B-088C-4B48-9ADD-5BD91DCD794F}">
      <formula1>"○,　"</formula1>
    </dataValidation>
    <dataValidation type="list" imeMode="halfAlpha" allowBlank="1" showInputMessage="1" showErrorMessage="1" error="リストから選択してください" sqref="M308:N308" xr:uid="{06F1C35C-3BF1-4839-97D6-93BD0F4A4AD9}">
      <formula1>"○,　"</formula1>
    </dataValidation>
    <dataValidation type="list" imeMode="halfAlpha" allowBlank="1" showInputMessage="1" showErrorMessage="1" error="リストから選択してください" sqref="L309" xr:uid="{5BF2D224-B60F-4868-BFEF-F1046B09B4F8}">
      <formula1>"○,　"</formula1>
    </dataValidation>
    <dataValidation type="list" imeMode="halfAlpha" allowBlank="1" showInputMessage="1" showErrorMessage="1" error="リストから選択してください" sqref="M309:N309" xr:uid="{40FA26B5-121B-4720-8FE3-01EE7D321468}">
      <formula1>"○,　"</formula1>
    </dataValidation>
    <dataValidation type="list" imeMode="halfAlpha" allowBlank="1" showInputMessage="1" showErrorMessage="1" error="リストから選択してください" sqref="L310" xr:uid="{D7838B58-671A-4978-961C-485EEECE7859}">
      <formula1>"○,　"</formula1>
    </dataValidation>
    <dataValidation type="list" imeMode="halfAlpha" allowBlank="1" showInputMessage="1" showErrorMessage="1" error="リストから選択してください" sqref="M310:N310" xr:uid="{57B15908-5B64-422C-AD99-D5FF08C02B29}">
      <formula1>"○,　"</formula1>
    </dataValidation>
    <dataValidation type="list" imeMode="halfAlpha" allowBlank="1" showInputMessage="1" showErrorMessage="1" error="リストから選択してください" sqref="L311" xr:uid="{C3DC8F50-918B-4562-B6D8-0454DE733868}">
      <formula1>"○,　"</formula1>
    </dataValidation>
    <dataValidation type="list" imeMode="halfAlpha" allowBlank="1" showInputMessage="1" showErrorMessage="1" error="リストから選択してください" sqref="M311:N311" xr:uid="{9FBBB597-28E9-4359-B678-9FF25D1F2C33}">
      <formula1>"○,　"</formula1>
    </dataValidation>
    <dataValidation type="list" imeMode="halfAlpha" allowBlank="1" showInputMessage="1" showErrorMessage="1" error="リストから選択してください" sqref="L312" xr:uid="{B310D8C1-F972-49D3-9479-1C3FB72B249D}">
      <formula1>"○,　"</formula1>
    </dataValidation>
    <dataValidation type="list" imeMode="halfAlpha" allowBlank="1" showInputMessage="1" showErrorMessage="1" error="リストから選択してください" sqref="M312:N312" xr:uid="{87AF1410-C4C3-4A9D-9B63-EA206A6C317A}">
      <formula1>"○,　"</formula1>
    </dataValidation>
    <dataValidation type="list" imeMode="halfAlpha" allowBlank="1" showInputMessage="1" showErrorMessage="1" error="リストから選択してください" sqref="L313" xr:uid="{B4EDD4E8-6B58-4287-B92B-9175A5B160CB}">
      <formula1>"○,　"</formula1>
    </dataValidation>
    <dataValidation type="list" imeMode="halfAlpha" allowBlank="1" showInputMessage="1" showErrorMessage="1" error="リストから選択してください" sqref="M313:N313" xr:uid="{91D6CC1C-F659-4A66-B1F4-776F8EE4F5C5}">
      <formula1>"○,　"</formula1>
    </dataValidation>
  </dataValidations>
  <pageMargins left="0.19685039370078741" right="0.19685039370078741" top="0.39370078740157483" bottom="0.19685039370078741" header="0.19685039370078741" footer="0.19685039370078741"/>
  <headerFooter>
    <oddHeader>&amp;R&amp;8&amp;P/&amp;N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BE7F3-96FB-49B6-B7E3-CFFADE11A3EF}">
  <sheetPr codeName="Sheet3">
    <pageSetUpPr fitToPage="1"/>
  </sheetPr>
  <dimension ref="A1:M58"/>
  <sheetViews>
    <sheetView showGridLines="0" zoomScaleNormal="100" workbookViewId="0">
      <pane ySplit="8" topLeftCell="A9" activePane="bottomLeft" state="frozen"/>
      <selection pane="bottomLeft" activeCell="B1" sqref="B1"/>
    </sheetView>
  </sheetViews>
  <sheetFormatPr defaultColWidth="2.375" defaultRowHeight="13.5" x14ac:dyDescent="0.15"/>
  <cols>
    <col min="1" max="1" width="7" style="386" hidden="1" customWidth="1"/>
    <col min="2" max="3" width="3.75" style="390" customWidth="1"/>
    <col min="4" max="4" width="16.75" style="390" customWidth="1"/>
    <col min="5" max="6" width="22.625" style="390" customWidth="1"/>
    <col min="7" max="7" width="6" style="390" customWidth="1"/>
    <col min="8" max="8" width="19.75" style="390" customWidth="1"/>
    <col min="9" max="9" width="14.875" style="390" customWidth="1"/>
    <col min="10" max="10" width="38.375" style="390" hidden="1" customWidth="1"/>
    <col min="11" max="11" width="38.375" style="390" customWidth="1"/>
    <col min="12" max="12" width="2.375" style="390"/>
    <col min="13" max="13" width="7.125" style="390" hidden="1" customWidth="1"/>
    <col min="14" max="16384" width="2.375" style="390"/>
  </cols>
  <sheetData>
    <row r="1" spans="1:13" s="387" customFormat="1" ht="30" customHeight="1" x14ac:dyDescent="0.15">
      <c r="A1" s="407" t="s">
        <v>223</v>
      </c>
      <c r="C1" s="388" t="s">
        <v>202</v>
      </c>
      <c r="D1" s="388"/>
      <c r="E1" s="388"/>
      <c r="F1" s="388"/>
      <c r="G1" s="388"/>
      <c r="H1" s="388"/>
      <c r="I1" s="388"/>
      <c r="J1" s="388"/>
      <c r="K1" s="408" t="s">
        <v>231</v>
      </c>
      <c r="L1" s="98"/>
    </row>
    <row r="2" spans="1:13" s="387" customFormat="1" ht="15" hidden="1" customHeight="1" x14ac:dyDescent="0.15">
      <c r="A2" s="407" t="s">
        <v>230</v>
      </c>
      <c r="C2" s="389"/>
      <c r="D2" s="389"/>
      <c r="E2" s="389"/>
      <c r="F2" s="389"/>
      <c r="G2" s="389"/>
      <c r="H2" s="389"/>
      <c r="I2" s="389"/>
      <c r="J2" s="389"/>
      <c r="K2" s="98"/>
      <c r="L2" s="98"/>
    </row>
    <row r="3" spans="1:13" ht="15" customHeight="1" x14ac:dyDescent="0.15">
      <c r="A3" s="407" t="s">
        <v>232</v>
      </c>
      <c r="C3" s="391" t="s">
        <v>226</v>
      </c>
      <c r="D3" s="391"/>
      <c r="E3" s="391"/>
      <c r="F3" s="391"/>
      <c r="G3" s="391"/>
      <c r="H3" s="391"/>
      <c r="I3" s="391"/>
      <c r="J3" s="391"/>
      <c r="K3" s="391"/>
    </row>
    <row r="4" spans="1:13" ht="52.5" customHeight="1" x14ac:dyDescent="0.15">
      <c r="C4" s="149" t="s">
        <v>227</v>
      </c>
      <c r="D4" s="149"/>
      <c r="E4" s="149"/>
      <c r="F4" s="149"/>
      <c r="G4" s="149"/>
      <c r="H4" s="149"/>
      <c r="I4" s="149"/>
      <c r="J4" s="149"/>
      <c r="K4" s="149"/>
    </row>
    <row r="5" spans="1:13" ht="15" hidden="1" customHeight="1" x14ac:dyDescent="0.15">
      <c r="C5" s="392"/>
      <c r="D5" s="127"/>
      <c r="E5" s="127"/>
      <c r="F5" s="127"/>
      <c r="G5" s="127"/>
      <c r="H5" s="127"/>
      <c r="I5" s="127"/>
      <c r="J5" s="127"/>
      <c r="K5" s="127"/>
    </row>
    <row r="6" spans="1:13" ht="15" hidden="1" customHeight="1" x14ac:dyDescent="0.15">
      <c r="C6" s="392"/>
      <c r="D6" s="127"/>
      <c r="E6" s="127"/>
      <c r="F6" s="127"/>
      <c r="G6" s="127"/>
      <c r="H6" s="127"/>
      <c r="I6" s="127"/>
      <c r="J6" s="127"/>
      <c r="K6" s="127"/>
    </row>
    <row r="7" spans="1:13" ht="15" hidden="1" customHeight="1" x14ac:dyDescent="0.15">
      <c r="C7" s="392"/>
      <c r="D7" s="127"/>
      <c r="E7" s="127"/>
      <c r="F7" s="127"/>
      <c r="G7" s="127"/>
      <c r="H7" s="127"/>
      <c r="I7" s="127"/>
      <c r="J7" s="127"/>
      <c r="K7" s="127"/>
    </row>
    <row r="8" spans="1:13" s="258" customFormat="1" ht="30.75" customHeight="1" x14ac:dyDescent="0.15">
      <c r="A8" s="386"/>
      <c r="C8" s="393"/>
      <c r="D8" s="394" t="s">
        <v>204</v>
      </c>
      <c r="E8" s="394" t="s">
        <v>205</v>
      </c>
      <c r="F8" s="394" t="s">
        <v>206</v>
      </c>
      <c r="G8" s="395" t="s">
        <v>207</v>
      </c>
      <c r="H8" s="395" t="str">
        <f>"生年月日
" &amp; 日付例_s</f>
        <v>生年月日
例)2024/4/1</v>
      </c>
      <c r="I8" s="396" t="s">
        <v>208</v>
      </c>
      <c r="J8" s="396" t="s">
        <v>209</v>
      </c>
      <c r="K8" s="397" t="s">
        <v>210</v>
      </c>
      <c r="M8" s="258">
        <f>COUNTIF(M9:M58,"&gt;0")</f>
        <v>0</v>
      </c>
    </row>
    <row r="9" spans="1:13" s="258" customFormat="1" ht="18" customHeight="1" x14ac:dyDescent="0.15">
      <c r="A9" s="386">
        <f t="shared" ref="A9:A40" si="0">IFERROR(IF(AND(OR($C9=1,AND($C9&gt;1,$M9&gt;0)), OR(TRIM($D9)="",TRIM($E9)="",TRIM($F9)="",TRIM($G9)="",TRIM($H9)="")),1001,0),3)</f>
        <v>1001</v>
      </c>
      <c r="C9" s="398">
        <v>1</v>
      </c>
      <c r="D9" s="6"/>
      <c r="E9" s="7"/>
      <c r="F9" s="6"/>
      <c r="G9" s="1"/>
      <c r="H9" s="8"/>
      <c r="I9" s="1"/>
      <c r="J9" s="9"/>
      <c r="K9" s="6"/>
      <c r="M9" s="258">
        <f>COUNTA($D9:$F9,$H9,$J9:$K9)+IF(TRIM($G9)="",0,1)+IF(TRIM($I9)="",0,1)</f>
        <v>0</v>
      </c>
    </row>
    <row r="10" spans="1:13" s="258" customFormat="1" ht="18" customHeight="1" x14ac:dyDescent="0.15">
      <c r="A10" s="386">
        <f t="shared" si="0"/>
        <v>0</v>
      </c>
      <c r="B10" s="399"/>
      <c r="C10" s="400">
        <v>2</v>
      </c>
      <c r="D10" s="3"/>
      <c r="E10" s="2"/>
      <c r="F10" s="3"/>
      <c r="G10" s="2"/>
      <c r="H10" s="10"/>
      <c r="I10" s="2"/>
      <c r="J10" s="11"/>
      <c r="K10" s="3"/>
      <c r="M10" s="258">
        <f t="shared" ref="M10:M58" si="1">COUNTA($D10:$F10,$H10,$J10:$K10)+IF(TRIM($G10)="",0,1)+IF(TRIM($I10)="",0,1)</f>
        <v>0</v>
      </c>
    </row>
    <row r="11" spans="1:13" s="258" customFormat="1" ht="18" customHeight="1" x14ac:dyDescent="0.15">
      <c r="A11" s="386">
        <f t="shared" si="0"/>
        <v>0</v>
      </c>
      <c r="B11" s="399"/>
      <c r="C11" s="400">
        <v>3</v>
      </c>
      <c r="D11" s="3"/>
      <c r="E11" s="2"/>
      <c r="F11" s="3"/>
      <c r="G11" s="2"/>
      <c r="H11" s="10"/>
      <c r="I11" s="2"/>
      <c r="J11" s="11"/>
      <c r="K11" s="3"/>
      <c r="M11" s="258">
        <f t="shared" si="1"/>
        <v>0</v>
      </c>
    </row>
    <row r="12" spans="1:13" s="258" customFormat="1" ht="18" customHeight="1" x14ac:dyDescent="0.15">
      <c r="A12" s="386">
        <f t="shared" si="0"/>
        <v>0</v>
      </c>
      <c r="B12" s="399"/>
      <c r="C12" s="400">
        <v>4</v>
      </c>
      <c r="D12" s="3"/>
      <c r="E12" s="2"/>
      <c r="F12" s="3"/>
      <c r="G12" s="2"/>
      <c r="H12" s="10"/>
      <c r="I12" s="2"/>
      <c r="J12" s="11"/>
      <c r="K12" s="3"/>
      <c r="M12" s="258">
        <f t="shared" si="1"/>
        <v>0</v>
      </c>
    </row>
    <row r="13" spans="1:13" s="258" customFormat="1" ht="18" customHeight="1" x14ac:dyDescent="0.15">
      <c r="A13" s="386">
        <f t="shared" si="0"/>
        <v>0</v>
      </c>
      <c r="B13" s="399"/>
      <c r="C13" s="400">
        <v>5</v>
      </c>
      <c r="D13" s="3"/>
      <c r="E13" s="2"/>
      <c r="F13" s="3"/>
      <c r="G13" s="2"/>
      <c r="H13" s="10"/>
      <c r="I13" s="2"/>
      <c r="J13" s="11"/>
      <c r="K13" s="3"/>
      <c r="M13" s="258">
        <f t="shared" si="1"/>
        <v>0</v>
      </c>
    </row>
    <row r="14" spans="1:13" s="258" customFormat="1" ht="18" customHeight="1" x14ac:dyDescent="0.15">
      <c r="A14" s="386">
        <f t="shared" si="0"/>
        <v>0</v>
      </c>
      <c r="B14" s="399"/>
      <c r="C14" s="400">
        <v>6</v>
      </c>
      <c r="D14" s="3"/>
      <c r="E14" s="2"/>
      <c r="F14" s="3"/>
      <c r="G14" s="2"/>
      <c r="H14" s="10"/>
      <c r="I14" s="2"/>
      <c r="J14" s="11"/>
      <c r="K14" s="3"/>
      <c r="M14" s="258">
        <f t="shared" si="1"/>
        <v>0</v>
      </c>
    </row>
    <row r="15" spans="1:13" s="258" customFormat="1" ht="18" customHeight="1" x14ac:dyDescent="0.15">
      <c r="A15" s="386">
        <f t="shared" si="0"/>
        <v>0</v>
      </c>
      <c r="B15" s="399"/>
      <c r="C15" s="400">
        <v>7</v>
      </c>
      <c r="D15" s="3"/>
      <c r="E15" s="2"/>
      <c r="F15" s="3"/>
      <c r="G15" s="2"/>
      <c r="H15" s="10"/>
      <c r="I15" s="2"/>
      <c r="J15" s="11"/>
      <c r="K15" s="3"/>
      <c r="M15" s="258">
        <f t="shared" si="1"/>
        <v>0</v>
      </c>
    </row>
    <row r="16" spans="1:13" s="258" customFormat="1" ht="18" customHeight="1" x14ac:dyDescent="0.15">
      <c r="A16" s="386">
        <f t="shared" si="0"/>
        <v>0</v>
      </c>
      <c r="B16" s="399"/>
      <c r="C16" s="400">
        <v>8</v>
      </c>
      <c r="D16" s="3"/>
      <c r="E16" s="2"/>
      <c r="F16" s="3"/>
      <c r="G16" s="2"/>
      <c r="H16" s="10"/>
      <c r="I16" s="2"/>
      <c r="J16" s="11"/>
      <c r="K16" s="3"/>
      <c r="M16" s="258">
        <f t="shared" si="1"/>
        <v>0</v>
      </c>
    </row>
    <row r="17" spans="1:13" s="258" customFormat="1" ht="18" customHeight="1" x14ac:dyDescent="0.15">
      <c r="A17" s="386">
        <f t="shared" si="0"/>
        <v>0</v>
      </c>
      <c r="B17" s="399"/>
      <c r="C17" s="400">
        <v>9</v>
      </c>
      <c r="D17" s="3"/>
      <c r="E17" s="2"/>
      <c r="F17" s="3"/>
      <c r="G17" s="2"/>
      <c r="H17" s="10"/>
      <c r="I17" s="2"/>
      <c r="J17" s="11"/>
      <c r="K17" s="3"/>
      <c r="M17" s="258">
        <f t="shared" si="1"/>
        <v>0</v>
      </c>
    </row>
    <row r="18" spans="1:13" s="258" customFormat="1" ht="18" customHeight="1" x14ac:dyDescent="0.15">
      <c r="A18" s="386">
        <f t="shared" si="0"/>
        <v>0</v>
      </c>
      <c r="B18" s="399"/>
      <c r="C18" s="400">
        <v>10</v>
      </c>
      <c r="D18" s="3"/>
      <c r="E18" s="2"/>
      <c r="F18" s="3"/>
      <c r="G18" s="2"/>
      <c r="H18" s="10"/>
      <c r="I18" s="2"/>
      <c r="J18" s="11"/>
      <c r="K18" s="3"/>
      <c r="M18" s="258">
        <f t="shared" si="1"/>
        <v>0</v>
      </c>
    </row>
    <row r="19" spans="1:13" s="258" customFormat="1" ht="18" customHeight="1" x14ac:dyDescent="0.15">
      <c r="A19" s="386">
        <f t="shared" si="0"/>
        <v>0</v>
      </c>
      <c r="B19" s="399"/>
      <c r="C19" s="400">
        <v>11</v>
      </c>
      <c r="D19" s="3"/>
      <c r="E19" s="2"/>
      <c r="F19" s="3"/>
      <c r="G19" s="2"/>
      <c r="H19" s="10"/>
      <c r="I19" s="2"/>
      <c r="J19" s="11"/>
      <c r="K19" s="3"/>
      <c r="M19" s="258">
        <f t="shared" si="1"/>
        <v>0</v>
      </c>
    </row>
    <row r="20" spans="1:13" s="258" customFormat="1" ht="18" customHeight="1" x14ac:dyDescent="0.15">
      <c r="A20" s="386">
        <f t="shared" si="0"/>
        <v>0</v>
      </c>
      <c r="B20" s="399"/>
      <c r="C20" s="400">
        <v>12</v>
      </c>
      <c r="D20" s="3"/>
      <c r="E20" s="2"/>
      <c r="F20" s="3"/>
      <c r="G20" s="2"/>
      <c r="H20" s="10"/>
      <c r="I20" s="2"/>
      <c r="J20" s="11"/>
      <c r="K20" s="3"/>
      <c r="M20" s="258">
        <f t="shared" si="1"/>
        <v>0</v>
      </c>
    </row>
    <row r="21" spans="1:13" s="258" customFormat="1" ht="18" customHeight="1" x14ac:dyDescent="0.15">
      <c r="A21" s="386">
        <f t="shared" si="0"/>
        <v>0</v>
      </c>
      <c r="B21" s="399"/>
      <c r="C21" s="400">
        <v>13</v>
      </c>
      <c r="D21" s="3"/>
      <c r="E21" s="2"/>
      <c r="F21" s="3"/>
      <c r="G21" s="2"/>
      <c r="H21" s="10"/>
      <c r="I21" s="2"/>
      <c r="J21" s="11"/>
      <c r="K21" s="3"/>
      <c r="M21" s="258">
        <f t="shared" si="1"/>
        <v>0</v>
      </c>
    </row>
    <row r="22" spans="1:13" s="258" customFormat="1" ht="18" customHeight="1" x14ac:dyDescent="0.15">
      <c r="A22" s="386">
        <f t="shared" si="0"/>
        <v>0</v>
      </c>
      <c r="B22" s="399"/>
      <c r="C22" s="400">
        <v>14</v>
      </c>
      <c r="D22" s="3"/>
      <c r="E22" s="2"/>
      <c r="F22" s="3"/>
      <c r="G22" s="2"/>
      <c r="H22" s="10"/>
      <c r="I22" s="2"/>
      <c r="J22" s="11"/>
      <c r="K22" s="3"/>
      <c r="M22" s="258">
        <f t="shared" si="1"/>
        <v>0</v>
      </c>
    </row>
    <row r="23" spans="1:13" s="258" customFormat="1" ht="18" customHeight="1" x14ac:dyDescent="0.15">
      <c r="A23" s="386">
        <f t="shared" si="0"/>
        <v>0</v>
      </c>
      <c r="B23" s="399"/>
      <c r="C23" s="400">
        <v>15</v>
      </c>
      <c r="D23" s="3"/>
      <c r="E23" s="2"/>
      <c r="F23" s="3"/>
      <c r="G23" s="2"/>
      <c r="H23" s="10"/>
      <c r="I23" s="2"/>
      <c r="J23" s="11"/>
      <c r="K23" s="3"/>
      <c r="M23" s="258">
        <f t="shared" si="1"/>
        <v>0</v>
      </c>
    </row>
    <row r="24" spans="1:13" s="258" customFormat="1" ht="18" customHeight="1" x14ac:dyDescent="0.15">
      <c r="A24" s="386">
        <f t="shared" si="0"/>
        <v>0</v>
      </c>
      <c r="B24" s="399"/>
      <c r="C24" s="400">
        <v>16</v>
      </c>
      <c r="D24" s="3"/>
      <c r="E24" s="2"/>
      <c r="F24" s="3"/>
      <c r="G24" s="2"/>
      <c r="H24" s="10"/>
      <c r="I24" s="2"/>
      <c r="J24" s="11"/>
      <c r="K24" s="3"/>
      <c r="M24" s="258">
        <f t="shared" si="1"/>
        <v>0</v>
      </c>
    </row>
    <row r="25" spans="1:13" s="258" customFormat="1" ht="18" customHeight="1" x14ac:dyDescent="0.15">
      <c r="A25" s="386">
        <f t="shared" si="0"/>
        <v>0</v>
      </c>
      <c r="B25" s="399"/>
      <c r="C25" s="400">
        <v>17</v>
      </c>
      <c r="D25" s="3"/>
      <c r="E25" s="2"/>
      <c r="F25" s="3"/>
      <c r="G25" s="2"/>
      <c r="H25" s="10"/>
      <c r="I25" s="2"/>
      <c r="J25" s="11"/>
      <c r="K25" s="3"/>
      <c r="M25" s="258">
        <f t="shared" si="1"/>
        <v>0</v>
      </c>
    </row>
    <row r="26" spans="1:13" s="258" customFormat="1" ht="18" customHeight="1" x14ac:dyDescent="0.15">
      <c r="A26" s="386">
        <f t="shared" si="0"/>
        <v>0</v>
      </c>
      <c r="B26" s="399"/>
      <c r="C26" s="400">
        <v>18</v>
      </c>
      <c r="D26" s="3"/>
      <c r="E26" s="2"/>
      <c r="F26" s="3"/>
      <c r="G26" s="2"/>
      <c r="H26" s="10"/>
      <c r="I26" s="2"/>
      <c r="J26" s="11"/>
      <c r="K26" s="3"/>
      <c r="M26" s="258">
        <f t="shared" si="1"/>
        <v>0</v>
      </c>
    </row>
    <row r="27" spans="1:13" s="258" customFormat="1" ht="18" customHeight="1" x14ac:dyDescent="0.15">
      <c r="A27" s="386">
        <f t="shared" si="0"/>
        <v>0</v>
      </c>
      <c r="B27" s="399"/>
      <c r="C27" s="400">
        <v>19</v>
      </c>
      <c r="D27" s="3"/>
      <c r="E27" s="2"/>
      <c r="F27" s="3"/>
      <c r="G27" s="2"/>
      <c r="H27" s="10"/>
      <c r="I27" s="2"/>
      <c r="J27" s="11"/>
      <c r="K27" s="3"/>
      <c r="M27" s="258">
        <f t="shared" si="1"/>
        <v>0</v>
      </c>
    </row>
    <row r="28" spans="1:13" s="258" customFormat="1" ht="18" customHeight="1" x14ac:dyDescent="0.15">
      <c r="A28" s="386">
        <f t="shared" si="0"/>
        <v>0</v>
      </c>
      <c r="B28" s="399"/>
      <c r="C28" s="400">
        <v>20</v>
      </c>
      <c r="D28" s="3"/>
      <c r="E28" s="2"/>
      <c r="F28" s="3"/>
      <c r="G28" s="2"/>
      <c r="H28" s="10"/>
      <c r="I28" s="2"/>
      <c r="J28" s="11"/>
      <c r="K28" s="3"/>
      <c r="M28" s="258">
        <f t="shared" si="1"/>
        <v>0</v>
      </c>
    </row>
    <row r="29" spans="1:13" s="258" customFormat="1" ht="18" customHeight="1" x14ac:dyDescent="0.15">
      <c r="A29" s="386">
        <f t="shared" si="0"/>
        <v>0</v>
      </c>
      <c r="B29" s="399"/>
      <c r="C29" s="400">
        <v>21</v>
      </c>
      <c r="D29" s="3"/>
      <c r="E29" s="2"/>
      <c r="F29" s="3"/>
      <c r="G29" s="2"/>
      <c r="H29" s="10"/>
      <c r="I29" s="2"/>
      <c r="J29" s="11"/>
      <c r="K29" s="3"/>
      <c r="M29" s="258">
        <f t="shared" si="1"/>
        <v>0</v>
      </c>
    </row>
    <row r="30" spans="1:13" s="258" customFormat="1" ht="18" customHeight="1" x14ac:dyDescent="0.15">
      <c r="A30" s="386">
        <f t="shared" si="0"/>
        <v>0</v>
      </c>
      <c r="B30" s="399"/>
      <c r="C30" s="400">
        <v>22</v>
      </c>
      <c r="D30" s="3"/>
      <c r="E30" s="2"/>
      <c r="F30" s="3"/>
      <c r="G30" s="2"/>
      <c r="H30" s="10"/>
      <c r="I30" s="2"/>
      <c r="J30" s="11"/>
      <c r="K30" s="3"/>
      <c r="M30" s="258">
        <f t="shared" si="1"/>
        <v>0</v>
      </c>
    </row>
    <row r="31" spans="1:13" s="258" customFormat="1" ht="18" customHeight="1" x14ac:dyDescent="0.15">
      <c r="A31" s="386">
        <f t="shared" si="0"/>
        <v>0</v>
      </c>
      <c r="B31" s="399"/>
      <c r="C31" s="400">
        <v>23</v>
      </c>
      <c r="D31" s="3"/>
      <c r="E31" s="2"/>
      <c r="F31" s="3"/>
      <c r="G31" s="2"/>
      <c r="H31" s="10"/>
      <c r="I31" s="2"/>
      <c r="J31" s="11"/>
      <c r="K31" s="3"/>
      <c r="M31" s="258">
        <f t="shared" si="1"/>
        <v>0</v>
      </c>
    </row>
    <row r="32" spans="1:13" s="258" customFormat="1" ht="18" customHeight="1" x14ac:dyDescent="0.15">
      <c r="A32" s="386">
        <f t="shared" si="0"/>
        <v>0</v>
      </c>
      <c r="B32" s="399"/>
      <c r="C32" s="400">
        <v>24</v>
      </c>
      <c r="D32" s="3"/>
      <c r="E32" s="2"/>
      <c r="F32" s="3"/>
      <c r="G32" s="2"/>
      <c r="H32" s="10"/>
      <c r="I32" s="2"/>
      <c r="J32" s="11"/>
      <c r="K32" s="3"/>
      <c r="M32" s="258">
        <f t="shared" si="1"/>
        <v>0</v>
      </c>
    </row>
    <row r="33" spans="1:13" s="258" customFormat="1" ht="18" customHeight="1" x14ac:dyDescent="0.15">
      <c r="A33" s="386">
        <f t="shared" si="0"/>
        <v>0</v>
      </c>
      <c r="B33" s="399"/>
      <c r="C33" s="400">
        <v>25</v>
      </c>
      <c r="D33" s="3"/>
      <c r="E33" s="2"/>
      <c r="F33" s="3"/>
      <c r="G33" s="2"/>
      <c r="H33" s="10"/>
      <c r="I33" s="2"/>
      <c r="J33" s="11"/>
      <c r="K33" s="3"/>
      <c r="M33" s="258">
        <f t="shared" si="1"/>
        <v>0</v>
      </c>
    </row>
    <row r="34" spans="1:13" s="258" customFormat="1" ht="18" customHeight="1" x14ac:dyDescent="0.15">
      <c r="A34" s="386">
        <f t="shared" si="0"/>
        <v>0</v>
      </c>
      <c r="B34" s="399"/>
      <c r="C34" s="400">
        <v>26</v>
      </c>
      <c r="D34" s="3"/>
      <c r="E34" s="2"/>
      <c r="F34" s="3"/>
      <c r="G34" s="2"/>
      <c r="H34" s="10"/>
      <c r="I34" s="2"/>
      <c r="J34" s="11"/>
      <c r="K34" s="3"/>
      <c r="M34" s="258">
        <f t="shared" si="1"/>
        <v>0</v>
      </c>
    </row>
    <row r="35" spans="1:13" s="258" customFormat="1" ht="18" customHeight="1" x14ac:dyDescent="0.15">
      <c r="A35" s="386">
        <f t="shared" si="0"/>
        <v>0</v>
      </c>
      <c r="B35" s="399"/>
      <c r="C35" s="400">
        <v>27</v>
      </c>
      <c r="D35" s="3"/>
      <c r="E35" s="2"/>
      <c r="F35" s="3"/>
      <c r="G35" s="2"/>
      <c r="H35" s="10"/>
      <c r="I35" s="2"/>
      <c r="J35" s="11"/>
      <c r="K35" s="3"/>
      <c r="M35" s="258">
        <f t="shared" si="1"/>
        <v>0</v>
      </c>
    </row>
    <row r="36" spans="1:13" s="258" customFormat="1" ht="18" customHeight="1" x14ac:dyDescent="0.15">
      <c r="A36" s="386">
        <f t="shared" si="0"/>
        <v>0</v>
      </c>
      <c r="B36" s="399"/>
      <c r="C36" s="400">
        <v>28</v>
      </c>
      <c r="D36" s="3"/>
      <c r="E36" s="2"/>
      <c r="F36" s="3"/>
      <c r="G36" s="2"/>
      <c r="H36" s="10"/>
      <c r="I36" s="2"/>
      <c r="J36" s="11"/>
      <c r="K36" s="3"/>
      <c r="M36" s="258">
        <f t="shared" si="1"/>
        <v>0</v>
      </c>
    </row>
    <row r="37" spans="1:13" s="258" customFormat="1" ht="18" customHeight="1" x14ac:dyDescent="0.15">
      <c r="A37" s="386">
        <f t="shared" si="0"/>
        <v>0</v>
      </c>
      <c r="B37" s="399"/>
      <c r="C37" s="400">
        <v>29</v>
      </c>
      <c r="D37" s="3"/>
      <c r="E37" s="2"/>
      <c r="F37" s="3"/>
      <c r="G37" s="2"/>
      <c r="H37" s="10"/>
      <c r="I37" s="2"/>
      <c r="J37" s="11"/>
      <c r="K37" s="3"/>
      <c r="M37" s="258">
        <f t="shared" si="1"/>
        <v>0</v>
      </c>
    </row>
    <row r="38" spans="1:13" s="258" customFormat="1" ht="18" customHeight="1" x14ac:dyDescent="0.15">
      <c r="A38" s="386">
        <f t="shared" si="0"/>
        <v>0</v>
      </c>
      <c r="B38" s="399"/>
      <c r="C38" s="400">
        <v>30</v>
      </c>
      <c r="D38" s="3"/>
      <c r="E38" s="2"/>
      <c r="F38" s="3"/>
      <c r="G38" s="2"/>
      <c r="H38" s="10"/>
      <c r="I38" s="2"/>
      <c r="J38" s="11"/>
      <c r="K38" s="3"/>
      <c r="M38" s="258">
        <f t="shared" si="1"/>
        <v>0</v>
      </c>
    </row>
    <row r="39" spans="1:13" s="258" customFormat="1" ht="18" customHeight="1" x14ac:dyDescent="0.15">
      <c r="A39" s="386">
        <f t="shared" si="0"/>
        <v>0</v>
      </c>
      <c r="B39" s="399"/>
      <c r="C39" s="400">
        <v>31</v>
      </c>
      <c r="D39" s="3"/>
      <c r="E39" s="2"/>
      <c r="F39" s="3"/>
      <c r="G39" s="2"/>
      <c r="H39" s="10"/>
      <c r="I39" s="2"/>
      <c r="J39" s="11"/>
      <c r="K39" s="3"/>
      <c r="M39" s="258">
        <f t="shared" si="1"/>
        <v>0</v>
      </c>
    </row>
    <row r="40" spans="1:13" s="258" customFormat="1" ht="18" customHeight="1" x14ac:dyDescent="0.15">
      <c r="A40" s="386">
        <f t="shared" si="0"/>
        <v>0</v>
      </c>
      <c r="B40" s="399"/>
      <c r="C40" s="400">
        <v>32</v>
      </c>
      <c r="D40" s="3"/>
      <c r="E40" s="2"/>
      <c r="F40" s="3"/>
      <c r="G40" s="2"/>
      <c r="H40" s="10"/>
      <c r="I40" s="2"/>
      <c r="J40" s="11"/>
      <c r="K40" s="3"/>
      <c r="M40" s="258">
        <f t="shared" si="1"/>
        <v>0</v>
      </c>
    </row>
    <row r="41" spans="1:13" s="258" customFormat="1" ht="18" customHeight="1" x14ac:dyDescent="0.15">
      <c r="A41" s="386">
        <f t="shared" ref="A41:A58" si="2">IFERROR(IF(AND(OR($C41=1,AND($C41&gt;1,$M41&gt;0)), OR(TRIM($D41)="",TRIM($E41)="",TRIM($F41)="",TRIM($G41)="",TRIM($H41)="")),1001,0),3)</f>
        <v>0</v>
      </c>
      <c r="B41" s="399"/>
      <c r="C41" s="400">
        <v>33</v>
      </c>
      <c r="D41" s="3"/>
      <c r="E41" s="2"/>
      <c r="F41" s="3"/>
      <c r="G41" s="2"/>
      <c r="H41" s="10"/>
      <c r="I41" s="2"/>
      <c r="J41" s="11"/>
      <c r="K41" s="3"/>
      <c r="M41" s="258">
        <f t="shared" si="1"/>
        <v>0</v>
      </c>
    </row>
    <row r="42" spans="1:13" s="258" customFormat="1" ht="18" customHeight="1" x14ac:dyDescent="0.15">
      <c r="A42" s="386">
        <f t="shared" si="2"/>
        <v>0</v>
      </c>
      <c r="B42" s="399"/>
      <c r="C42" s="400">
        <v>34</v>
      </c>
      <c r="D42" s="3"/>
      <c r="E42" s="2"/>
      <c r="F42" s="3"/>
      <c r="G42" s="2"/>
      <c r="H42" s="10"/>
      <c r="I42" s="2"/>
      <c r="J42" s="11"/>
      <c r="K42" s="3"/>
      <c r="M42" s="258">
        <f t="shared" si="1"/>
        <v>0</v>
      </c>
    </row>
    <row r="43" spans="1:13" s="258" customFormat="1" ht="18" customHeight="1" x14ac:dyDescent="0.15">
      <c r="A43" s="386">
        <f t="shared" si="2"/>
        <v>0</v>
      </c>
      <c r="B43" s="399"/>
      <c r="C43" s="400">
        <v>35</v>
      </c>
      <c r="D43" s="3"/>
      <c r="E43" s="2"/>
      <c r="F43" s="3"/>
      <c r="G43" s="2"/>
      <c r="H43" s="10"/>
      <c r="I43" s="2"/>
      <c r="J43" s="11"/>
      <c r="K43" s="3"/>
      <c r="M43" s="258">
        <f t="shared" si="1"/>
        <v>0</v>
      </c>
    </row>
    <row r="44" spans="1:13" s="258" customFormat="1" ht="18" customHeight="1" x14ac:dyDescent="0.15">
      <c r="A44" s="386">
        <f t="shared" si="2"/>
        <v>0</v>
      </c>
      <c r="B44" s="399"/>
      <c r="C44" s="400">
        <v>36</v>
      </c>
      <c r="D44" s="3"/>
      <c r="E44" s="2"/>
      <c r="F44" s="3"/>
      <c r="G44" s="2"/>
      <c r="H44" s="10"/>
      <c r="I44" s="2"/>
      <c r="J44" s="11"/>
      <c r="K44" s="3"/>
      <c r="M44" s="258">
        <f t="shared" si="1"/>
        <v>0</v>
      </c>
    </row>
    <row r="45" spans="1:13" s="258" customFormat="1" ht="18" customHeight="1" x14ac:dyDescent="0.15">
      <c r="A45" s="386">
        <f t="shared" si="2"/>
        <v>0</v>
      </c>
      <c r="B45" s="399"/>
      <c r="C45" s="400">
        <v>37</v>
      </c>
      <c r="D45" s="3"/>
      <c r="E45" s="2"/>
      <c r="F45" s="3"/>
      <c r="G45" s="2"/>
      <c r="H45" s="10"/>
      <c r="I45" s="2"/>
      <c r="J45" s="11"/>
      <c r="K45" s="3"/>
      <c r="M45" s="258">
        <f t="shared" si="1"/>
        <v>0</v>
      </c>
    </row>
    <row r="46" spans="1:13" s="258" customFormat="1" ht="18" customHeight="1" x14ac:dyDescent="0.15">
      <c r="A46" s="386">
        <f t="shared" si="2"/>
        <v>0</v>
      </c>
      <c r="B46" s="399"/>
      <c r="C46" s="400">
        <v>38</v>
      </c>
      <c r="D46" s="3"/>
      <c r="E46" s="2"/>
      <c r="F46" s="3"/>
      <c r="G46" s="2"/>
      <c r="H46" s="10"/>
      <c r="I46" s="2"/>
      <c r="J46" s="11"/>
      <c r="K46" s="3"/>
      <c r="M46" s="258">
        <f t="shared" si="1"/>
        <v>0</v>
      </c>
    </row>
    <row r="47" spans="1:13" s="258" customFormat="1" ht="18" customHeight="1" x14ac:dyDescent="0.15">
      <c r="A47" s="386">
        <f t="shared" si="2"/>
        <v>0</v>
      </c>
      <c r="B47" s="399"/>
      <c r="C47" s="400">
        <v>39</v>
      </c>
      <c r="D47" s="3"/>
      <c r="E47" s="2"/>
      <c r="F47" s="3"/>
      <c r="G47" s="2"/>
      <c r="H47" s="10"/>
      <c r="I47" s="2"/>
      <c r="J47" s="11"/>
      <c r="K47" s="3"/>
      <c r="M47" s="258">
        <f t="shared" si="1"/>
        <v>0</v>
      </c>
    </row>
    <row r="48" spans="1:13" s="258" customFormat="1" ht="18" customHeight="1" x14ac:dyDescent="0.15">
      <c r="A48" s="386">
        <f t="shared" si="2"/>
        <v>0</v>
      </c>
      <c r="B48" s="399"/>
      <c r="C48" s="400">
        <v>40</v>
      </c>
      <c r="D48" s="3"/>
      <c r="E48" s="2"/>
      <c r="F48" s="3"/>
      <c r="G48" s="2"/>
      <c r="H48" s="10"/>
      <c r="I48" s="2"/>
      <c r="J48" s="11"/>
      <c r="K48" s="3"/>
      <c r="M48" s="258">
        <f t="shared" si="1"/>
        <v>0</v>
      </c>
    </row>
    <row r="49" spans="1:13" s="258" customFormat="1" ht="18" customHeight="1" x14ac:dyDescent="0.15">
      <c r="A49" s="386">
        <f t="shared" si="2"/>
        <v>0</v>
      </c>
      <c r="B49" s="399"/>
      <c r="C49" s="400">
        <v>41</v>
      </c>
      <c r="D49" s="3"/>
      <c r="E49" s="2"/>
      <c r="F49" s="3"/>
      <c r="G49" s="2"/>
      <c r="H49" s="10"/>
      <c r="I49" s="2"/>
      <c r="J49" s="11"/>
      <c r="K49" s="3"/>
      <c r="M49" s="258">
        <f t="shared" si="1"/>
        <v>0</v>
      </c>
    </row>
    <row r="50" spans="1:13" s="258" customFormat="1" ht="18" customHeight="1" x14ac:dyDescent="0.15">
      <c r="A50" s="386">
        <f t="shared" si="2"/>
        <v>0</v>
      </c>
      <c r="B50" s="399"/>
      <c r="C50" s="400">
        <v>42</v>
      </c>
      <c r="D50" s="3"/>
      <c r="E50" s="2"/>
      <c r="F50" s="3"/>
      <c r="G50" s="2"/>
      <c r="H50" s="10"/>
      <c r="I50" s="2"/>
      <c r="J50" s="11"/>
      <c r="K50" s="3"/>
      <c r="M50" s="258">
        <f t="shared" si="1"/>
        <v>0</v>
      </c>
    </row>
    <row r="51" spans="1:13" s="258" customFormat="1" ht="18" customHeight="1" x14ac:dyDescent="0.15">
      <c r="A51" s="386">
        <f t="shared" si="2"/>
        <v>0</v>
      </c>
      <c r="B51" s="399"/>
      <c r="C51" s="400">
        <v>43</v>
      </c>
      <c r="D51" s="3"/>
      <c r="E51" s="2"/>
      <c r="F51" s="3"/>
      <c r="G51" s="2"/>
      <c r="H51" s="10"/>
      <c r="I51" s="2"/>
      <c r="J51" s="11"/>
      <c r="K51" s="3"/>
      <c r="M51" s="258">
        <f t="shared" si="1"/>
        <v>0</v>
      </c>
    </row>
    <row r="52" spans="1:13" s="258" customFormat="1" ht="18" customHeight="1" x14ac:dyDescent="0.15">
      <c r="A52" s="386">
        <f t="shared" si="2"/>
        <v>0</v>
      </c>
      <c r="B52" s="399"/>
      <c r="C52" s="400">
        <v>44</v>
      </c>
      <c r="D52" s="3"/>
      <c r="E52" s="2"/>
      <c r="F52" s="3"/>
      <c r="G52" s="2"/>
      <c r="H52" s="10"/>
      <c r="I52" s="2"/>
      <c r="J52" s="11"/>
      <c r="K52" s="3"/>
      <c r="M52" s="258">
        <f t="shared" si="1"/>
        <v>0</v>
      </c>
    </row>
    <row r="53" spans="1:13" s="258" customFormat="1" ht="18" customHeight="1" x14ac:dyDescent="0.15">
      <c r="A53" s="386">
        <f t="shared" si="2"/>
        <v>0</v>
      </c>
      <c r="B53" s="399"/>
      <c r="C53" s="400">
        <v>45</v>
      </c>
      <c r="D53" s="3"/>
      <c r="E53" s="2"/>
      <c r="F53" s="3"/>
      <c r="G53" s="2"/>
      <c r="H53" s="10"/>
      <c r="I53" s="2"/>
      <c r="J53" s="11"/>
      <c r="K53" s="3"/>
      <c r="M53" s="258">
        <f t="shared" si="1"/>
        <v>0</v>
      </c>
    </row>
    <row r="54" spans="1:13" s="258" customFormat="1" ht="18" customHeight="1" x14ac:dyDescent="0.15">
      <c r="A54" s="386">
        <f t="shared" si="2"/>
        <v>0</v>
      </c>
      <c r="B54" s="399"/>
      <c r="C54" s="400">
        <v>46</v>
      </c>
      <c r="D54" s="3"/>
      <c r="E54" s="2"/>
      <c r="F54" s="3"/>
      <c r="G54" s="2"/>
      <c r="H54" s="10"/>
      <c r="I54" s="2"/>
      <c r="J54" s="11"/>
      <c r="K54" s="3"/>
      <c r="M54" s="258">
        <f t="shared" si="1"/>
        <v>0</v>
      </c>
    </row>
    <row r="55" spans="1:13" s="258" customFormat="1" ht="18" customHeight="1" x14ac:dyDescent="0.15">
      <c r="A55" s="386">
        <f t="shared" si="2"/>
        <v>0</v>
      </c>
      <c r="B55" s="399"/>
      <c r="C55" s="400">
        <v>47</v>
      </c>
      <c r="D55" s="3"/>
      <c r="E55" s="2"/>
      <c r="F55" s="3"/>
      <c r="G55" s="2"/>
      <c r="H55" s="10"/>
      <c r="I55" s="2"/>
      <c r="J55" s="11"/>
      <c r="K55" s="3"/>
      <c r="M55" s="258">
        <f t="shared" si="1"/>
        <v>0</v>
      </c>
    </row>
    <row r="56" spans="1:13" s="258" customFormat="1" ht="18" customHeight="1" x14ac:dyDescent="0.15">
      <c r="A56" s="386">
        <f t="shared" si="2"/>
        <v>0</v>
      </c>
      <c r="B56" s="399"/>
      <c r="C56" s="400">
        <v>48</v>
      </c>
      <c r="D56" s="3"/>
      <c r="E56" s="2"/>
      <c r="F56" s="3"/>
      <c r="G56" s="2"/>
      <c r="H56" s="10"/>
      <c r="I56" s="2"/>
      <c r="J56" s="11"/>
      <c r="K56" s="3"/>
      <c r="M56" s="258">
        <f t="shared" si="1"/>
        <v>0</v>
      </c>
    </row>
    <row r="57" spans="1:13" s="258" customFormat="1" ht="18" customHeight="1" x14ac:dyDescent="0.15">
      <c r="A57" s="386">
        <f t="shared" si="2"/>
        <v>0</v>
      </c>
      <c r="B57" s="399"/>
      <c r="C57" s="400">
        <v>49</v>
      </c>
      <c r="D57" s="3"/>
      <c r="E57" s="2"/>
      <c r="F57" s="3"/>
      <c r="G57" s="2"/>
      <c r="H57" s="10"/>
      <c r="I57" s="2"/>
      <c r="J57" s="11"/>
      <c r="K57" s="3"/>
      <c r="M57" s="258">
        <f t="shared" si="1"/>
        <v>0</v>
      </c>
    </row>
    <row r="58" spans="1:13" s="258" customFormat="1" ht="18" customHeight="1" x14ac:dyDescent="0.15">
      <c r="A58" s="386">
        <f t="shared" si="2"/>
        <v>0</v>
      </c>
      <c r="B58" s="399"/>
      <c r="C58" s="401">
        <v>50</v>
      </c>
      <c r="D58" s="5"/>
      <c r="E58" s="4"/>
      <c r="F58" s="5"/>
      <c r="G58" s="4"/>
      <c r="H58" s="12"/>
      <c r="I58" s="4"/>
      <c r="J58" s="13"/>
      <c r="K58" s="5"/>
      <c r="M58" s="258">
        <f t="shared" si="1"/>
        <v>0</v>
      </c>
    </row>
  </sheetData>
  <sheetProtection algorithmName="SHA-512" hashValue="M1kWpzz3kuAse85s4K/Ayb9JpM+9892Ssp/xnZ9WQerjSn68Z/zmzwMrF3+I5/n+6yHZH/UA585sjYTjCAxW+g==" saltValue="Jwe54qS0LKShNMuquRZi+A==" spinCount="100000" sheet="1" objects="1" scenarios="1"/>
  <mergeCells count="2">
    <mergeCell ref="C3:K3"/>
    <mergeCell ref="C4:K4"/>
  </mergeCells>
  <phoneticPr fontId="5"/>
  <conditionalFormatting sqref="D9:D58">
    <cfRule type="expression" dxfId="4" priority="5" stopIfTrue="1">
      <formula>AND($A9&lt;&gt;0, TRIM($D9)="")</formula>
    </cfRule>
  </conditionalFormatting>
  <conditionalFormatting sqref="E9:E58">
    <cfRule type="expression" dxfId="3" priority="4" stopIfTrue="1">
      <formula>AND($A9&lt;&gt;0, TRIM($E9)="")</formula>
    </cfRule>
  </conditionalFormatting>
  <conditionalFormatting sqref="F9:F58">
    <cfRule type="expression" dxfId="2" priority="3" stopIfTrue="1">
      <formula>AND($A9&lt;&gt;0, TRIM($F9)="")</formula>
    </cfRule>
  </conditionalFormatting>
  <conditionalFormatting sqref="G9:G58">
    <cfRule type="expression" dxfId="1" priority="2" stopIfTrue="1">
      <formula>AND($A9&lt;&gt;0, TRIM($G9)="")</formula>
    </cfRule>
  </conditionalFormatting>
  <conditionalFormatting sqref="H9:H58">
    <cfRule type="expression" dxfId="0" priority="1" stopIfTrue="1">
      <formula>AND($A9&lt;&gt;0, TRIM($H9)="")</formula>
    </cfRule>
  </conditionalFormatting>
  <dataValidations count="8">
    <dataValidation errorStyle="warning" imeMode="hiragana" allowBlank="1" showInputMessage="1" showErrorMessage="1" sqref="D9:D58" xr:uid="{0C08EF56-2296-4E0B-8A96-54650C9683B5}"/>
    <dataValidation errorStyle="warning" imeMode="hiragana" allowBlank="1" showInputMessage="1" showErrorMessage="1" sqref="E9:E58" xr:uid="{CD25437C-6229-4DB7-A4EF-2340F6FF0AD4}"/>
    <dataValidation errorStyle="warning" imeMode="fullKatakana" allowBlank="1" showInputMessage="1" showErrorMessage="1" sqref="F9:F58" xr:uid="{35069650-E948-4AAD-A2FD-AC953656E33B}"/>
    <dataValidation type="list" imeMode="halfAlpha" allowBlank="1" showInputMessage="1" showErrorMessage="1" error="リストから選択してください" sqref="G9:G58" xr:uid="{E593C9D6-3FCA-410E-B177-AEF9E3F3330F}">
      <formula1>"男,女,　"</formula1>
    </dataValidation>
    <dataValidation type="date" imeMode="halfAlpha" allowBlank="1" showInputMessage="1" showErrorMessage="1" error="有効な日付を入力してください" sqref="H9:H58" xr:uid="{D64EADEF-7E2A-4B21-95DE-11C5362B751E}">
      <formula1>92</formula1>
      <formula2>73415</formula2>
    </dataValidation>
    <dataValidation type="list" imeMode="halfAlpha" allowBlank="1" showInputMessage="1" showErrorMessage="1" error="リストから選択してください" sqref="I9:I58" xr:uid="{B6862339-494D-4717-B9F4-B1EB826D9AEE}">
      <formula1>"常勤,非常勤,　"</formula1>
    </dataValidation>
    <dataValidation errorStyle="warning" imeMode="hiragana" allowBlank="1" showInputMessage="1" showErrorMessage="1" sqref="J9:J58" xr:uid="{54EB1A52-42F2-4A08-B79D-3FF4782BA6F5}"/>
    <dataValidation errorStyle="warning" imeMode="hiragana" allowBlank="1" showInputMessage="1" showErrorMessage="1" sqref="K9:K58" xr:uid="{683D5B0A-AE40-4B8B-A1E4-A0135824D8BD}"/>
  </dataValidations>
  <pageMargins left="0.43307086614173229" right="0.35433070866141736" top="0.52" bottom="0.31" header="0.31496062992125984" footer="0.31496062992125984"/>
  <headerFooter>
    <oddHeader>&amp;R&amp;8&amp;P/&amp;N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4B0F6-CDC5-4CBD-BEAF-A33339EE3717}">
  <sheetPr codeName="Sheet1"/>
  <dimension ref="A1:A8"/>
  <sheetViews>
    <sheetView zoomScaleNormal="100" workbookViewId="0"/>
  </sheetViews>
  <sheetFormatPr defaultRowHeight="13.5" x14ac:dyDescent="0.15"/>
  <cols>
    <col min="1" max="1" width="144.125" style="121" customWidth="1"/>
    <col min="2" max="16384" width="9" style="121"/>
  </cols>
  <sheetData>
    <row r="1" spans="1:1" x14ac:dyDescent="0.15">
      <c r="A1" s="121" t="str">
        <f>"@北海道@青森県@岩手県@宮城県@秋田県@山形県@福島県@茨城県@栃木県@群馬県@埼玉県@千葉県@東京都@新潟県@富山県@石川県@福井県@山梨県@長野県@岐阜県@静岡県@愛知県@三重県@滋賀県@京都府@大阪府@兵庫県@奈良県@鳥取県@島根県@岡山県@広島県@山口県@徳島県@香川県@愛媛県@高知県@福岡県@佐賀県@長崎県@熊本県@大分県@宮崎県@沖縄県@"</f>
        <v>@北海道@青森県@岩手県@宮城県@秋田県@山形県@福島県@茨城県@栃木県@群馬県@埼玉県@千葉県@東京都@新潟県@富山県@石川県@福井県@山梨県@長野県@岐阜県@静岡県@愛知県@三重県@滋賀県@京都府@大阪府@兵庫県@奈良県@鳥取県@島根県@岡山県@広島県@山口県@徳島県@香川県@愛媛県@高知県@福岡県@佐賀県@長崎県@熊本県@大分県@宮崎県@沖縄県@</v>
      </c>
    </row>
    <row r="2" spans="1:1" x14ac:dyDescent="0.15">
      <c r="A2" s="121" t="str">
        <f>"@神奈川県@和歌山県@鹿児島県@"</f>
        <v>@神奈川県@和歌山県@鹿児島県@</v>
      </c>
    </row>
    <row r="3" spans="1:1" x14ac:dyDescent="0.15">
      <c r="A3" s="121" t="s">
        <v>224</v>
      </c>
    </row>
    <row r="4" spans="1:1" x14ac:dyDescent="0.15">
      <c r="A4" s="121" t="s">
        <v>225</v>
      </c>
    </row>
    <row r="8" spans="1:1" x14ac:dyDescent="0.15">
      <c r="A8" s="402"/>
    </row>
  </sheetData>
  <sheetProtection algorithmName="SHA-512" hashValue="0KkbWKYlqndGorWC0c8kRqiFG9vOVU6gYT9Op+2AxTX+WfkCGGg4RmtGiq6LrCsh1LAjbIZoZ1tFW+eU1PXQWQ==" saltValue="Q6G3GwP4f3I183ORH5fmqw==" spinCount="100000" sheet="1" objects="1" scenarios="1"/>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入力シート</vt:lpstr>
      <vt:lpstr>役員情報入力シート</vt:lpstr>
      <vt:lpstr>settings</vt:lpstr>
      <vt:lpstr>入力シート!Print_Titles</vt:lpstr>
      <vt:lpstr>役員情報入力シート!Print_Titles</vt:lpstr>
      <vt:lpstr>希望</vt:lpstr>
      <vt:lpstr>都道府県3</vt:lpstr>
      <vt:lpstr>都道府県4</vt:lpstr>
      <vt:lpstr>日付例</vt:lpstr>
      <vt:lpstr>日付例_s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2018-12-25T18:21:54Z</cp:lastPrinted>
  <dcterms:created xsi:type="dcterms:W3CDTF">2018-07-20T07:50:20Z</dcterms:created>
  <dcterms:modified xsi:type="dcterms:W3CDTF">2024-10-17T02:18:25Z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330235eb-290d-4c66-9e9c-1df050537173</vt:lpwstr>
  </property>
</Properties>
</file>