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1.201\public\【02　総務課】\★入札契約\入札契約関係\指名願い\R6.2 物品（定期）、工事・コンサル（追加）\物品\物品調達等（定期受付）\"/>
    </mc:Choice>
  </mc:AlternateContent>
  <xr:revisionPtr revIDLastSave="0" documentId="13_ncr:1_{9C1FB77D-8435-489A-A444-B42A386A8956}" xr6:coauthVersionLast="47" xr6:coauthVersionMax="47" xr10:uidLastSave="{00000000-0000-0000-0000-000000000000}"/>
  <workbookProtection workbookAlgorithmName="SHA-512" workbookHashValue="yN3TRXoP6fOS5UA9HDy2GV2Mr0IMOKH2w82Dwz7Ml0jKluevWM1XIaJBNFz/KySfhfMl1tgbpzFW0aSW7+CVCQ==" workbookSaltValue="RG5B8RmQNYB9Ou3fDrMSfQ==" workbookSpinCount="100000" lockStructure="1"/>
  <bookViews>
    <workbookView xWindow="-108" yWindow="-108" windowWidth="23256" windowHeight="12456" xr2:uid="{00000000-000D-0000-FFFF-FFFF00000000}"/>
  </bookViews>
  <sheets>
    <sheet name="入力シート" sheetId="7" r:id="rId1"/>
    <sheet name="役員情報入力シート" sheetId="11" r:id="rId2"/>
    <sheet name="settings" sheetId="8" state="hidden" r:id="rId3"/>
  </sheets>
  <definedNames>
    <definedName name="_xlnm.Print_Titles" localSheetId="0">入力シート!$1:$1</definedName>
    <definedName name="_xlnm.Print_Titles" localSheetId="1">役員情報入力シート!$8:$8</definedName>
    <definedName name="営業種目">settings!$A$11:$A$35</definedName>
    <definedName name="希望">入力シート!$A$213</definedName>
    <definedName name="都道府県3">settings!$A$2</definedName>
    <definedName name="都道府県4">settings!$A$3</definedName>
    <definedName name="日付例">settings!$A$5</definedName>
    <definedName name="日付例_s">settings!$A$6</definedName>
    <definedName name="役員情報説明文">settings!$A$8</definedName>
    <definedName name="役員情報注釈">settings!$A$9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1" l="1"/>
  <c r="A10" i="11"/>
  <c r="A11" i="11"/>
  <c r="A12" i="11"/>
  <c r="A13" i="11"/>
  <c r="A444" i="7" s="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368" i="7"/>
  <c r="A213" i="7"/>
  <c r="A186" i="7"/>
  <c r="A185" i="7"/>
  <c r="A184" i="7"/>
  <c r="A183" i="7"/>
  <c r="A178" i="7"/>
  <c r="A177" i="7"/>
  <c r="A176" i="7"/>
  <c r="A175" i="7"/>
  <c r="A171" i="7"/>
  <c r="A169" i="7"/>
  <c r="A161" i="7"/>
  <c r="A159" i="7"/>
  <c r="A157" i="7"/>
  <c r="A153" i="7"/>
  <c r="A151" i="7"/>
  <c r="A149" i="7"/>
  <c r="A120" i="7"/>
  <c r="A118" i="7"/>
  <c r="A116" i="7"/>
  <c r="A114" i="7"/>
  <c r="A112" i="7"/>
  <c r="A87" i="7"/>
  <c r="A85" i="7"/>
  <c r="A83" i="7"/>
  <c r="A81" i="7"/>
  <c r="A79" i="7"/>
  <c r="A77" i="7"/>
  <c r="A75" i="7"/>
  <c r="A73" i="7"/>
  <c r="A71" i="7"/>
  <c r="A69" i="7"/>
  <c r="A63" i="7"/>
  <c r="A40" i="7"/>
  <c r="A36" i="7"/>
  <c r="A34" i="7"/>
  <c r="A32" i="7"/>
  <c r="A30" i="7"/>
  <c r="A28" i="7"/>
  <c r="A26" i="7"/>
  <c r="A24" i="7"/>
  <c r="A22" i="7"/>
  <c r="A20" i="7"/>
  <c r="H8" i="11"/>
  <c r="M58" i="11"/>
  <c r="M57" i="11"/>
  <c r="M56" i="11"/>
  <c r="M55" i="11"/>
  <c r="M54" i="11"/>
  <c r="M53" i="11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M8" i="11"/>
  <c r="D379" i="7"/>
  <c r="D380" i="7"/>
  <c r="D381" i="7"/>
  <c r="D382" i="7"/>
  <c r="D383" i="7"/>
  <c r="D384" i="7"/>
  <c r="D385" i="7"/>
  <c r="D386" i="7"/>
  <c r="P395" i="7"/>
  <c r="P404" i="7"/>
  <c r="R203" i="7"/>
  <c r="N203" i="7"/>
  <c r="I203" i="7"/>
  <c r="D424" i="7"/>
  <c r="D425" i="7"/>
  <c r="D426" i="7"/>
  <c r="D427" i="7"/>
  <c r="D428" i="7"/>
  <c r="D429" i="7"/>
  <c r="D430" i="7"/>
  <c r="D431" i="7"/>
  <c r="D432" i="7"/>
  <c r="D433" i="7"/>
  <c r="D434" i="7"/>
  <c r="D435" i="7"/>
  <c r="D436" i="7"/>
  <c r="D437" i="7"/>
  <c r="D171" i="7"/>
  <c r="D173" i="7"/>
  <c r="D181" i="7"/>
  <c r="D189" i="7"/>
  <c r="D195" i="7"/>
  <c r="I179" i="7"/>
  <c r="I193" i="7"/>
  <c r="N187" i="7"/>
  <c r="I187" i="7"/>
  <c r="A3" i="8"/>
  <c r="A2" i="8"/>
  <c r="D69" i="7"/>
  <c r="D71" i="7"/>
  <c r="D73" i="7"/>
  <c r="D75" i="7"/>
  <c r="D77" i="7"/>
  <c r="D79" i="7"/>
  <c r="D81" i="7"/>
  <c r="D83" i="7"/>
  <c r="D85" i="7"/>
  <c r="D87" i="7"/>
</calcChain>
</file>

<file path=xl/sharedStrings.xml><?xml version="1.0" encoding="utf-8"?>
<sst xmlns="http://schemas.openxmlformats.org/spreadsheetml/2006/main" count="567" uniqueCount="480">
  <si>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</si>
  <si>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</si>
  <si>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商号又は名称カナ</t>
    <rPh sb="0" eb="2">
      <t>ショウゴウ</t>
    </rPh>
    <rPh sb="2" eb="3">
      <t>マタ</t>
    </rPh>
    <rPh sb="4" eb="6">
      <t>メイショウ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</si>
  <si>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</si>
  <si>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代表者氏名カナ</t>
    <rPh sb="0" eb="3">
      <t>ダイヒョウシャ</t>
    </rPh>
    <rPh sb="3" eb="5">
      <t>シメイ</t>
    </rPh>
    <phoneticPr fontId="6"/>
  </si>
  <si>
    <t>代表者氏名</t>
    <rPh sb="0" eb="3">
      <t>ダイヒョウシャ</t>
    </rPh>
    <rPh sb="3" eb="5">
      <t>シメイ</t>
    </rPh>
    <phoneticPr fontId="6"/>
  </si>
  <si>
    <t>電話番号</t>
    <rPh sb="0" eb="2">
      <t>デンワ</t>
    </rPh>
    <rPh sb="2" eb="4">
      <t>バンゴウ</t>
    </rPh>
    <phoneticPr fontId="6"/>
  </si>
  <si>
    <t>ＦＡＸ番号</t>
    <rPh sb="3" eb="5">
      <t>バンゴウ</t>
    </rPh>
    <phoneticPr fontId="6"/>
  </si>
  <si>
    <t>担当者部署</t>
    <rPh sb="0" eb="3">
      <t>タントウシャ</t>
    </rPh>
    <rPh sb="3" eb="5">
      <t>ブショ</t>
    </rPh>
    <phoneticPr fontId="6"/>
  </si>
  <si>
    <t>E-mailアドレス</t>
    <phoneticPr fontId="6"/>
  </si>
  <si>
    <t>全角カタカナで入力してください。姓と名は１文字分空けてください。</t>
    <phoneticPr fontId="5"/>
  </si>
  <si>
    <t>姓と名は１文字分空けてください。</t>
    <phoneticPr fontId="5"/>
  </si>
  <si>
    <t>保有していない場合は、入力する必要はありません。</t>
    <rPh sb="0" eb="2">
      <t>ホユウ</t>
    </rPh>
    <rPh sb="7" eb="9">
      <t>バアイ</t>
    </rPh>
    <rPh sb="11" eb="13">
      <t>ニュウリョク</t>
    </rPh>
    <rPh sb="15" eb="17">
      <t>ヒツヨウ</t>
    </rPh>
    <phoneticPr fontId="5"/>
  </si>
  <si>
    <t>担当者氏名</t>
    <rPh sb="0" eb="3">
      <t>タントウシャ</t>
    </rPh>
    <rPh sb="3" eb="5">
      <t>シメイ</t>
    </rPh>
    <phoneticPr fontId="6"/>
  </si>
  <si>
    <t>担当者氏名カナ</t>
    <rPh sb="0" eb="3">
      <t>タントウシャ</t>
    </rPh>
    <rPh sb="3" eb="5">
      <t>シメイ</t>
    </rPh>
    <phoneticPr fontId="6"/>
  </si>
  <si>
    <t>代表者役職</t>
    <rPh sb="0" eb="3">
      <t>ダイヒョウシャ</t>
    </rPh>
    <rPh sb="3" eb="5">
      <t>ヤクショク</t>
    </rPh>
    <phoneticPr fontId="6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</si>
  <si>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5"/>
  </si>
  <si>
    <t xml:space="preserve"> 背景色が水色、またはピンク色の項目を入力してください。ピンク色は必須項目です。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5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</si>
  <si>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5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</si>
  <si>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5"/>
  </si>
  <si>
    <t>都道府県から入力してください。</t>
    <phoneticPr fontId="5"/>
  </si>
  <si>
    <t>都道府県から入力してください。</t>
    <rPh sb="0" eb="4">
      <t>トドウフケン</t>
    </rPh>
    <rPh sb="6" eb="8">
      <t>ニュウリョク</t>
    </rPh>
    <phoneticPr fontId="5"/>
  </si>
  <si>
    <t>C.担当者情報</t>
    <rPh sb="2" eb="5">
      <t>タントウシャ</t>
    </rPh>
    <rPh sb="5" eb="7">
      <t>ジョウホウ</t>
    </rPh>
    <phoneticPr fontId="5"/>
  </si>
  <si>
    <t>A.主たる営業所(本社)情報</t>
    <rPh sb="2" eb="3">
      <t>シュ</t>
    </rPh>
    <rPh sb="5" eb="8">
      <t>エイギョウショ</t>
    </rPh>
    <rPh sb="9" eb="11">
      <t>ホンシャ</t>
    </rPh>
    <rPh sb="12" eb="14">
      <t>ジョウホウ</t>
    </rPh>
    <phoneticPr fontId="5"/>
  </si>
  <si>
    <t>B.契約する営業所情報</t>
    <rPh sb="2" eb="4">
      <t>ケイヤク</t>
    </rPh>
    <rPh sb="6" eb="9">
      <t>エイギョウショ</t>
    </rPh>
    <rPh sb="9" eb="11">
      <t>ジョウホウ</t>
    </rPh>
    <phoneticPr fontId="5"/>
  </si>
  <si>
    <t>部署がない場合は「本社」又は「本店」と入力し、個人の場合は「本店」と入力してください。</t>
    <rPh sb="0" eb="2">
      <t>ブショ</t>
    </rPh>
    <rPh sb="5" eb="7">
      <t>バアイ</t>
    </rPh>
    <rPh sb="9" eb="11">
      <t>ホンシャ</t>
    </rPh>
    <rPh sb="12" eb="13">
      <t>マタ</t>
    </rPh>
    <rPh sb="15" eb="17">
      <t>ホンテン</t>
    </rPh>
    <rPh sb="19" eb="21">
      <t>ニュウリョク</t>
    </rPh>
    <rPh sb="23" eb="25">
      <t>コジン</t>
    </rPh>
    <rPh sb="26" eb="28">
      <t>バアイ</t>
    </rPh>
    <rPh sb="30" eb="32">
      <t>ホンテン</t>
    </rPh>
    <rPh sb="34" eb="36">
      <t>ニュウリョク</t>
    </rPh>
    <phoneticPr fontId="5"/>
  </si>
  <si>
    <t>D.行政書士情報</t>
    <rPh sb="2" eb="4">
      <t>ギョウセイ</t>
    </rPh>
    <rPh sb="4" eb="6">
      <t>ショシ</t>
    </rPh>
    <rPh sb="6" eb="8">
      <t>ジョウホウ</t>
    </rPh>
    <phoneticPr fontId="5"/>
  </si>
  <si>
    <t>行政書士氏名カナ</t>
    <rPh sb="0" eb="2">
      <t>ギョウセイ</t>
    </rPh>
    <rPh sb="2" eb="4">
      <t>ショシ</t>
    </rPh>
    <rPh sb="4" eb="6">
      <t>シメイ</t>
    </rPh>
    <phoneticPr fontId="6"/>
  </si>
  <si>
    <t>行政書士氏名</t>
    <rPh sb="0" eb="2">
      <t>ギョウセイ</t>
    </rPh>
    <rPh sb="2" eb="4">
      <t>ショシ</t>
    </rPh>
    <rPh sb="4" eb="6">
      <t>シメイ</t>
    </rPh>
    <phoneticPr fontId="6"/>
  </si>
  <si>
    <t>物品</t>
  </si>
  <si>
    <t>リストから選択してください。</t>
    <phoneticPr fontId="5"/>
  </si>
  <si>
    <t>合計</t>
    <rPh sb="0" eb="2">
      <t>ゴウケイケイ</t>
    </rPh>
    <phoneticPr fontId="5"/>
  </si>
  <si>
    <t>　</t>
    <phoneticPr fontId="5"/>
  </si>
  <si>
    <t>支店・営業所に入札・契約権限を委任する場合、(1)入札・契約権限の委任欄にリストから「する」を選択し、支店・営業所情報を入力してください。</t>
    <rPh sb="0" eb="2">
      <t>シテン</t>
    </rPh>
    <rPh sb="3" eb="6">
      <t>エイギョウショ</t>
    </rPh>
    <rPh sb="7" eb="9">
      <t>ニュウサツ</t>
    </rPh>
    <rPh sb="10" eb="12">
      <t>ケイヤク</t>
    </rPh>
    <rPh sb="12" eb="14">
      <t>ケンゲン</t>
    </rPh>
    <rPh sb="15" eb="17">
      <t>イニン</t>
    </rPh>
    <rPh sb="19" eb="21">
      <t>バアイ</t>
    </rPh>
    <rPh sb="25" eb="27">
      <t>ニュウサツ</t>
    </rPh>
    <rPh sb="28" eb="30">
      <t>ケイヤク</t>
    </rPh>
    <rPh sb="30" eb="32">
      <t>ケンゲン</t>
    </rPh>
    <rPh sb="33" eb="35">
      <t>イニン</t>
    </rPh>
    <rPh sb="35" eb="36">
      <t>ラン</t>
    </rPh>
    <rPh sb="47" eb="49">
      <t>センタク</t>
    </rPh>
    <rPh sb="51" eb="53">
      <t>シテン</t>
    </rPh>
    <rPh sb="54" eb="57">
      <t>エイギョウショ</t>
    </rPh>
    <rPh sb="57" eb="59">
      <t>ジョウホウ</t>
    </rPh>
    <rPh sb="60" eb="62">
      <t>ニュウリョク</t>
    </rPh>
    <phoneticPr fontId="5"/>
  </si>
  <si>
    <t>受任者役職</t>
    <rPh sb="0" eb="3">
      <t>ジュニンシャ</t>
    </rPh>
    <phoneticPr fontId="6"/>
  </si>
  <si>
    <t>受任者氏名カナ</t>
    <rPh sb="3" eb="5">
      <t>シメイ</t>
    </rPh>
    <phoneticPr fontId="6"/>
  </si>
  <si>
    <t>受任者氏名</t>
    <rPh sb="3" eb="5">
      <t>シメイ</t>
    </rPh>
    <phoneticPr fontId="6"/>
  </si>
  <si>
    <t>行政書士が代理申請する場合、(1)代理申請欄にリストから「する」を選択し、行政書士情報を入力してください。</t>
    <phoneticPr fontId="5"/>
  </si>
  <si>
    <t>代理申請</t>
    <rPh sb="0" eb="2">
      <t>ダイリ</t>
    </rPh>
    <rPh sb="2" eb="4">
      <t>シンセイ</t>
    </rPh>
    <phoneticPr fontId="12"/>
  </si>
  <si>
    <t>登記上の所在地</t>
    <rPh sb="0" eb="3">
      <t>トウキジョウ</t>
    </rPh>
    <rPh sb="4" eb="7">
      <t>ショザイチ</t>
    </rPh>
    <phoneticPr fontId="6"/>
  </si>
  <si>
    <t>一致する</t>
  </si>
  <si>
    <t>入札・契約権限の委任</t>
    <rPh sb="8" eb="10">
      <t>イニン</t>
    </rPh>
    <phoneticPr fontId="5"/>
  </si>
  <si>
    <t>半角の数字とハイフンで入力してください。保有していない場合は、入力する必要はありません。</t>
    <phoneticPr fontId="5"/>
  </si>
  <si>
    <t>しない</t>
  </si>
  <si>
    <t>従業員数</t>
    <rPh sb="0" eb="3">
      <t>ジュウギョウイン</t>
    </rPh>
    <rPh sb="3" eb="4">
      <t>カズ</t>
    </rPh>
    <phoneticPr fontId="6"/>
  </si>
  <si>
    <t>創業</t>
    <rPh sb="0" eb="2">
      <t>ソウギョウ</t>
    </rPh>
    <phoneticPr fontId="6"/>
  </si>
  <si>
    <t>年</t>
    <rPh sb="0" eb="1">
      <t>ネン</t>
    </rPh>
    <phoneticPr fontId="6"/>
  </si>
  <si>
    <t>営業年数</t>
    <rPh sb="0" eb="2">
      <t>エイギョウ</t>
    </rPh>
    <rPh sb="2" eb="4">
      <t>ネンスウ</t>
    </rPh>
    <phoneticPr fontId="6"/>
  </si>
  <si>
    <t>合計(千円)</t>
    <rPh sb="0" eb="2">
      <t>ゴウケイ</t>
    </rPh>
    <phoneticPr fontId="5"/>
  </si>
  <si>
    <t>希望</t>
    <rPh sb="0" eb="2">
      <t>キボウ</t>
    </rPh>
    <phoneticPr fontId="6"/>
  </si>
  <si>
    <t>長洲町 競争入札参加資格審査申請書【物品調達等】</t>
    <rPh sb="0" eb="2">
      <t>ナガス</t>
    </rPh>
    <rPh sb="2" eb="3">
      <t>マチ</t>
    </rPh>
    <rPh sb="18" eb="20">
      <t>ブッピン</t>
    </rPh>
    <rPh sb="20" eb="22">
      <t>チョウタツ</t>
    </rPh>
    <rPh sb="22" eb="23">
      <t>トウ</t>
    </rPh>
    <phoneticPr fontId="5"/>
  </si>
  <si>
    <t>E.経営情報</t>
    <rPh sb="2" eb="4">
      <t>ケイエイ</t>
    </rPh>
    <rPh sb="4" eb="6">
      <t>ジョウホウ</t>
    </rPh>
    <phoneticPr fontId="5"/>
  </si>
  <si>
    <t>自己資本額</t>
    <rPh sb="0" eb="2">
      <t>ジコ</t>
    </rPh>
    <rPh sb="2" eb="4">
      <t>シホン</t>
    </rPh>
    <rPh sb="4" eb="5">
      <t>ガク</t>
    </rPh>
    <phoneticPr fontId="6"/>
  </si>
  <si>
    <t>区分</t>
    <rPh sb="0" eb="2">
      <t>クブン</t>
    </rPh>
    <phoneticPr fontId="5"/>
  </si>
  <si>
    <t>直前決算時（千円）</t>
    <rPh sb="0" eb="2">
      <t>チョクゼン</t>
    </rPh>
    <rPh sb="2" eb="4">
      <t>ケッサン</t>
    </rPh>
    <rPh sb="4" eb="5">
      <t>ジ</t>
    </rPh>
    <rPh sb="6" eb="8">
      <t>センエン</t>
    </rPh>
    <phoneticPr fontId="6"/>
  </si>
  <si>
    <t>払込資本金</t>
    <rPh sb="0" eb="1">
      <t>ハラ</t>
    </rPh>
    <rPh sb="1" eb="2">
      <t>コ</t>
    </rPh>
    <rPh sb="2" eb="4">
      <t>シホン</t>
    </rPh>
    <rPh sb="4" eb="5">
      <t>キン</t>
    </rPh>
    <phoneticPr fontId="5"/>
  </si>
  <si>
    <t>準備金</t>
    <phoneticPr fontId="5"/>
  </si>
  <si>
    <t>積立金</t>
    <phoneticPr fontId="5"/>
  </si>
  <si>
    <t>繰越(欠損)金</t>
    <phoneticPr fontId="5"/>
  </si>
  <si>
    <t>合計</t>
    <rPh sb="0" eb="2">
      <t>ゴウケイ</t>
    </rPh>
    <phoneticPr fontId="5"/>
  </si>
  <si>
    <t>事務職員</t>
    <rPh sb="0" eb="2">
      <t>ジム</t>
    </rPh>
    <rPh sb="2" eb="4">
      <t>ショクイン</t>
    </rPh>
    <phoneticPr fontId="5"/>
  </si>
  <si>
    <t>販売職員</t>
    <rPh sb="0" eb="4">
      <t>ハンバイショクイン</t>
    </rPh>
    <phoneticPr fontId="5"/>
  </si>
  <si>
    <t>技術職員</t>
    <rPh sb="0" eb="2">
      <t>ギジュツ</t>
    </rPh>
    <rPh sb="2" eb="4">
      <t>ショクイン</t>
    </rPh>
    <phoneticPr fontId="6"/>
  </si>
  <si>
    <t>その他</t>
    <rPh sb="2" eb="3">
      <t>タ</t>
    </rPh>
    <phoneticPr fontId="6"/>
  </si>
  <si>
    <t>町と契約する本店又は支店</t>
    <rPh sb="0" eb="1">
      <t>チョウ</t>
    </rPh>
    <rPh sb="2" eb="4">
      <t>ケイヤク</t>
    </rPh>
    <rPh sb="6" eb="8">
      <t>ホンテン</t>
    </rPh>
    <rPh sb="8" eb="9">
      <t>マタ</t>
    </rPh>
    <rPh sb="10" eb="12">
      <t>シテン</t>
    </rPh>
    <phoneticPr fontId="6"/>
  </si>
  <si>
    <t>全社</t>
    <rPh sb="0" eb="2">
      <t>ゼンシャ</t>
    </rPh>
    <phoneticPr fontId="5"/>
  </si>
  <si>
    <t>設備</t>
    <rPh sb="0" eb="2">
      <t>セツビ</t>
    </rPh>
    <phoneticPr fontId="6"/>
  </si>
  <si>
    <t>機械設備・工具・器具</t>
    <rPh sb="0" eb="2">
      <t>キカイ</t>
    </rPh>
    <rPh sb="2" eb="4">
      <t>セツビ</t>
    </rPh>
    <rPh sb="5" eb="7">
      <t>コウグ</t>
    </rPh>
    <rPh sb="8" eb="10">
      <t>キグ</t>
    </rPh>
    <phoneticPr fontId="5"/>
  </si>
  <si>
    <t>車両運搬具</t>
    <rPh sb="0" eb="2">
      <t>シャリョウ</t>
    </rPh>
    <rPh sb="2" eb="4">
      <t>ウンパン</t>
    </rPh>
    <rPh sb="4" eb="5">
      <t>グ</t>
    </rPh>
    <phoneticPr fontId="5"/>
  </si>
  <si>
    <t>設立、間もない組織・団体は記入可能な箇所のみ入力してください。</t>
    <rPh sb="22" eb="24">
      <t>ニュウリョク</t>
    </rPh>
    <phoneticPr fontId="5"/>
  </si>
  <si>
    <t>営業実績</t>
    <rPh sb="0" eb="4">
      <t>エイギョウジッセキ</t>
    </rPh>
    <phoneticPr fontId="6"/>
  </si>
  <si>
    <t>前年の売上額(千円)</t>
    <phoneticPr fontId="5"/>
  </si>
  <si>
    <t>前々年の売上額(千円)</t>
    <phoneticPr fontId="6"/>
  </si>
  <si>
    <t>製造</t>
  </si>
  <si>
    <t>販売</t>
  </si>
  <si>
    <t>買受</t>
  </si>
  <si>
    <t>リース・レンタル</t>
  </si>
  <si>
    <t>業務委託</t>
  </si>
  <si>
    <t>計</t>
  </si>
  <si>
    <t>営業区分</t>
    <rPh sb="0" eb="4">
      <t>エイギョウクブン</t>
    </rPh>
    <phoneticPr fontId="5"/>
  </si>
  <si>
    <t>営業種目</t>
    <rPh sb="0" eb="2">
      <t>エイギョウ</t>
    </rPh>
    <rPh sb="2" eb="4">
      <t>シュモク</t>
    </rPh>
    <phoneticPr fontId="5"/>
  </si>
  <si>
    <t>取引先</t>
    <phoneticPr fontId="5"/>
  </si>
  <si>
    <t>取引内容</t>
    <phoneticPr fontId="5"/>
  </si>
  <si>
    <t>請負額（千円）</t>
    <phoneticPr fontId="5"/>
  </si>
  <si>
    <t>品目</t>
    <rPh sb="0" eb="2">
      <t>ヒンモク</t>
    </rPh>
    <phoneticPr fontId="5"/>
  </si>
  <si>
    <t>会社名</t>
    <rPh sb="0" eb="3">
      <t>カイシャメイ</t>
    </rPh>
    <phoneticPr fontId="6"/>
  </si>
  <si>
    <t>から</t>
    <phoneticPr fontId="6"/>
  </si>
  <si>
    <t>まで</t>
    <phoneticPr fontId="6"/>
  </si>
  <si>
    <t>ビル管理関係以外</t>
    <phoneticPr fontId="5"/>
  </si>
  <si>
    <t>主務官庁</t>
    <phoneticPr fontId="5"/>
  </si>
  <si>
    <t>ビル管理関係</t>
    <rPh sb="4" eb="6">
      <t>カンケイ</t>
    </rPh>
    <phoneticPr fontId="5"/>
  </si>
  <si>
    <t>施設警備</t>
  </si>
  <si>
    <t>建築物清掃</t>
  </si>
  <si>
    <t>貯水槽点検清掃</t>
  </si>
  <si>
    <t>浄化槽保守点検清掃</t>
  </si>
  <si>
    <t>消防設備保守点検</t>
  </si>
  <si>
    <t>し尿浄化槽保守点検</t>
  </si>
  <si>
    <t>飲料水水質検査</t>
  </si>
  <si>
    <t>空気環境測定</t>
  </si>
  <si>
    <t>害虫防除</t>
  </si>
  <si>
    <t>建築物清掃業登録証明書</t>
  </si>
  <si>
    <t>建築物飲料水貯水槽清掃業登録証明書</t>
  </si>
  <si>
    <t>浄化槽清掃業許可証</t>
  </si>
  <si>
    <t>建築物環境衛生一般管理業登録証明書</t>
  </si>
  <si>
    <t>消防設備業届出書又は甲種・乙種消防設備士免許証</t>
  </si>
  <si>
    <t>し尿浄化槽保守点検業者名簿登録済証</t>
  </si>
  <si>
    <t>建築物飲料水水質検査業登録証明書</t>
  </si>
  <si>
    <t>建築物空気環境測定業登録証明書</t>
  </si>
  <si>
    <t>建築物ねずみこん虫等防除業登録証明書</t>
  </si>
  <si>
    <t>警備業認定書(県公安委員会の認定)</t>
    <phoneticPr fontId="5"/>
  </si>
  <si>
    <t>業務委託・その他役務の提供</t>
    <rPh sb="0" eb="2">
      <t>ギョウム</t>
    </rPh>
    <rPh sb="2" eb="4">
      <t>イタク</t>
    </rPh>
    <rPh sb="7" eb="8">
      <t>タ</t>
    </rPh>
    <rPh sb="8" eb="10">
      <t>エキム</t>
    </rPh>
    <rPh sb="11" eb="13">
      <t>テイキョウ</t>
    </rPh>
    <phoneticPr fontId="5"/>
  </si>
  <si>
    <t>物品の売買、処分</t>
    <rPh sb="0" eb="2">
      <t>ブッピン</t>
    </rPh>
    <rPh sb="3" eb="5">
      <t>バイバイ</t>
    </rPh>
    <rPh sb="6" eb="8">
      <t>ショブン</t>
    </rPh>
    <phoneticPr fontId="5"/>
  </si>
  <si>
    <t>物品に関しては、売買だけでなく修繕依頼をさせていただくことがあります。</t>
    <phoneticPr fontId="5"/>
  </si>
  <si>
    <t>種目</t>
    <rPh sb="0" eb="2">
      <t>シュモク</t>
    </rPh>
    <phoneticPr fontId="5"/>
  </si>
  <si>
    <t>事務用品</t>
    <rPh sb="0" eb="2">
      <t>ジム</t>
    </rPh>
    <rPh sb="2" eb="4">
      <t>ヨウヒン</t>
    </rPh>
    <phoneticPr fontId="2"/>
  </si>
  <si>
    <t>印刷</t>
    <rPh sb="0" eb="2">
      <t>インサツ</t>
    </rPh>
    <phoneticPr fontId="2"/>
  </si>
  <si>
    <t>教材・運動用具</t>
    <rPh sb="0" eb="2">
      <t>キョウザイ</t>
    </rPh>
    <rPh sb="3" eb="5">
      <t>ウンドウ</t>
    </rPh>
    <rPh sb="5" eb="7">
      <t>ヨウグ</t>
    </rPh>
    <phoneticPr fontId="2"/>
  </si>
  <si>
    <t>電気器具類</t>
    <rPh sb="0" eb="2">
      <t>デンキ</t>
    </rPh>
    <rPh sb="2" eb="4">
      <t>キグ</t>
    </rPh>
    <rPh sb="4" eb="5">
      <t>ルイ</t>
    </rPh>
    <phoneticPr fontId="2"/>
  </si>
  <si>
    <t>医療器具・薬品類</t>
    <rPh sb="0" eb="2">
      <t>イリョウ</t>
    </rPh>
    <rPh sb="2" eb="4">
      <t>キグ</t>
    </rPh>
    <rPh sb="5" eb="7">
      <t>ヤクヒン</t>
    </rPh>
    <rPh sb="7" eb="8">
      <t>ルイ</t>
    </rPh>
    <phoneticPr fontId="2"/>
  </si>
  <si>
    <t>消防・保安用品類</t>
    <rPh sb="0" eb="2">
      <t>ショウボウ</t>
    </rPh>
    <rPh sb="3" eb="5">
      <t>ホアン</t>
    </rPh>
    <rPh sb="5" eb="7">
      <t>ヨウヒン</t>
    </rPh>
    <rPh sb="7" eb="8">
      <t>ルイ</t>
    </rPh>
    <phoneticPr fontId="2"/>
  </si>
  <si>
    <t>機械器具類</t>
    <rPh sb="0" eb="2">
      <t>キカイ</t>
    </rPh>
    <rPh sb="2" eb="4">
      <t>キグ</t>
    </rPh>
    <rPh sb="4" eb="5">
      <t>ルイ</t>
    </rPh>
    <phoneticPr fontId="2"/>
  </si>
  <si>
    <t>車輌</t>
    <rPh sb="0" eb="2">
      <t>シャリョウ</t>
    </rPh>
    <phoneticPr fontId="2"/>
  </si>
  <si>
    <t>縫製・繊維類</t>
    <rPh sb="0" eb="2">
      <t>ホウセイ</t>
    </rPh>
    <rPh sb="3" eb="5">
      <t>センイ</t>
    </rPh>
    <rPh sb="5" eb="6">
      <t>ルイ</t>
    </rPh>
    <phoneticPr fontId="2"/>
  </si>
  <si>
    <t>精密機器・宝飾品</t>
    <rPh sb="0" eb="2">
      <t>セイミツ</t>
    </rPh>
    <rPh sb="2" eb="4">
      <t>キキ</t>
    </rPh>
    <rPh sb="5" eb="7">
      <t>ホウショク</t>
    </rPh>
    <rPh sb="7" eb="8">
      <t>ヒン</t>
    </rPh>
    <phoneticPr fontId="2"/>
  </si>
  <si>
    <t>身辺・日用雑貨類</t>
    <rPh sb="0" eb="2">
      <t>シンペン</t>
    </rPh>
    <rPh sb="3" eb="5">
      <t>ニチヨウ</t>
    </rPh>
    <rPh sb="5" eb="7">
      <t>ザッカ</t>
    </rPh>
    <rPh sb="7" eb="8">
      <t>ルイ</t>
    </rPh>
    <phoneticPr fontId="2"/>
  </si>
  <si>
    <t>食料品類</t>
    <rPh sb="0" eb="3">
      <t>ショクリョウヒン</t>
    </rPh>
    <rPh sb="3" eb="4">
      <t>ルイ</t>
    </rPh>
    <phoneticPr fontId="2"/>
  </si>
  <si>
    <t>原材料・建築資材</t>
    <rPh sb="0" eb="3">
      <t>ゲンザイリョウ</t>
    </rPh>
    <rPh sb="4" eb="6">
      <t>ケンチク</t>
    </rPh>
    <rPh sb="6" eb="8">
      <t>シザイ</t>
    </rPh>
    <phoneticPr fontId="2"/>
  </si>
  <si>
    <t>処分品買受</t>
    <rPh sb="0" eb="2">
      <t>ショブン</t>
    </rPh>
    <rPh sb="2" eb="3">
      <t>ヒン</t>
    </rPh>
    <rPh sb="3" eb="5">
      <t>カイウ</t>
    </rPh>
    <phoneticPr fontId="2"/>
  </si>
  <si>
    <t>用紙・文具</t>
    <rPh sb="0" eb="2">
      <t>ヨウシ</t>
    </rPh>
    <rPh sb="3" eb="5">
      <t>ブング</t>
    </rPh>
    <phoneticPr fontId="2"/>
  </si>
  <si>
    <t>事務用機械・器具</t>
    <rPh sb="0" eb="3">
      <t>ジムヨウ</t>
    </rPh>
    <rPh sb="3" eb="5">
      <t>キカイ</t>
    </rPh>
    <rPh sb="6" eb="8">
      <t>キグ</t>
    </rPh>
    <phoneticPr fontId="2"/>
  </si>
  <si>
    <t>ゴム印・印章</t>
    <rPh sb="2" eb="3">
      <t>イン</t>
    </rPh>
    <rPh sb="4" eb="6">
      <t>インショウ</t>
    </rPh>
    <phoneticPr fontId="2"/>
  </si>
  <si>
    <t>スチール製品</t>
    <rPh sb="4" eb="6">
      <t>セイヒン</t>
    </rPh>
    <phoneticPr fontId="2"/>
  </si>
  <si>
    <t>OA機器・周辺機器・用品</t>
    <rPh sb="2" eb="4">
      <t>キキ</t>
    </rPh>
    <rPh sb="5" eb="7">
      <t>シュウヘン</t>
    </rPh>
    <rPh sb="7" eb="9">
      <t>キキ</t>
    </rPh>
    <rPh sb="10" eb="12">
      <t>ヨウヒン</t>
    </rPh>
    <phoneticPr fontId="2"/>
  </si>
  <si>
    <t>一般印刷・製本</t>
    <rPh sb="0" eb="2">
      <t>イッパン</t>
    </rPh>
    <rPh sb="2" eb="4">
      <t>インサツ</t>
    </rPh>
    <rPh sb="5" eb="7">
      <t>セイホン</t>
    </rPh>
    <phoneticPr fontId="2"/>
  </si>
  <si>
    <t>フォーム印刷</t>
    <rPh sb="4" eb="6">
      <t>インサツ</t>
    </rPh>
    <phoneticPr fontId="2"/>
  </si>
  <si>
    <t>地図印刷</t>
    <rPh sb="0" eb="2">
      <t>チズ</t>
    </rPh>
    <rPh sb="2" eb="4">
      <t>インサツ</t>
    </rPh>
    <phoneticPr fontId="2"/>
  </si>
  <si>
    <t>複写・青写真</t>
    <rPh sb="0" eb="2">
      <t>フクシャ</t>
    </rPh>
    <rPh sb="3" eb="4">
      <t>アオ</t>
    </rPh>
    <rPh sb="4" eb="6">
      <t>シャシン</t>
    </rPh>
    <phoneticPr fontId="2"/>
  </si>
  <si>
    <t>看板</t>
    <rPh sb="0" eb="2">
      <t>カンバン</t>
    </rPh>
    <phoneticPr fontId="2"/>
  </si>
  <si>
    <t>学校教材・用品</t>
    <rPh sb="0" eb="2">
      <t>ガッコウ</t>
    </rPh>
    <rPh sb="2" eb="4">
      <t>キョウザイ</t>
    </rPh>
    <rPh sb="5" eb="7">
      <t>ヨウヒン</t>
    </rPh>
    <phoneticPr fontId="2"/>
  </si>
  <si>
    <t>保育用品・玩具</t>
    <rPh sb="0" eb="2">
      <t>ホイク</t>
    </rPh>
    <rPh sb="2" eb="4">
      <t>ヨウヒン</t>
    </rPh>
    <rPh sb="5" eb="7">
      <t>ガング</t>
    </rPh>
    <phoneticPr fontId="2"/>
  </si>
  <si>
    <t>図書・地図</t>
    <rPh sb="0" eb="2">
      <t>トショ</t>
    </rPh>
    <rPh sb="3" eb="5">
      <t>チズ</t>
    </rPh>
    <phoneticPr fontId="2"/>
  </si>
  <si>
    <t>運動用品・器具・遊具</t>
    <rPh sb="0" eb="2">
      <t>ウンドウ</t>
    </rPh>
    <rPh sb="2" eb="4">
      <t>ヨウヒン</t>
    </rPh>
    <rPh sb="5" eb="7">
      <t>キグ</t>
    </rPh>
    <rPh sb="8" eb="10">
      <t>ユウグ</t>
    </rPh>
    <phoneticPr fontId="2"/>
  </si>
  <si>
    <t>楽器・音楽メディア</t>
    <rPh sb="0" eb="2">
      <t>ガッキ</t>
    </rPh>
    <rPh sb="3" eb="5">
      <t>オンガク</t>
    </rPh>
    <phoneticPr fontId="2"/>
  </si>
  <si>
    <t>美術・工芸材料用品</t>
    <rPh sb="0" eb="2">
      <t>ビジュツ</t>
    </rPh>
    <rPh sb="3" eb="5">
      <t>コウゲイ</t>
    </rPh>
    <rPh sb="5" eb="6">
      <t>ザイ</t>
    </rPh>
    <rPh sb="6" eb="7">
      <t>リョウ</t>
    </rPh>
    <rPh sb="7" eb="9">
      <t>ヨウヒン</t>
    </rPh>
    <phoneticPr fontId="2"/>
  </si>
  <si>
    <t>電気製品・器具</t>
    <rPh sb="0" eb="1">
      <t>デン</t>
    </rPh>
    <rPh sb="1" eb="2">
      <t>キ</t>
    </rPh>
    <rPh sb="2" eb="4">
      <t>セイヒン</t>
    </rPh>
    <rPh sb="5" eb="7">
      <t>キグ</t>
    </rPh>
    <phoneticPr fontId="2"/>
  </si>
  <si>
    <t>放送、通信用機器</t>
    <rPh sb="0" eb="2">
      <t>ホウソウ</t>
    </rPh>
    <rPh sb="3" eb="6">
      <t>ツウシンヨウ</t>
    </rPh>
    <rPh sb="6" eb="8">
      <t>キキ</t>
    </rPh>
    <phoneticPr fontId="2"/>
  </si>
  <si>
    <t>空調機器</t>
    <rPh sb="0" eb="2">
      <t>クウチョウ</t>
    </rPh>
    <rPh sb="2" eb="4">
      <t>キキ</t>
    </rPh>
    <phoneticPr fontId="2"/>
  </si>
  <si>
    <t>医療用機械器具</t>
    <rPh sb="0" eb="3">
      <t>イリョウヨウ</t>
    </rPh>
    <rPh sb="3" eb="5">
      <t>キカイ</t>
    </rPh>
    <rPh sb="5" eb="7">
      <t>キグ</t>
    </rPh>
    <phoneticPr fontId="2"/>
  </si>
  <si>
    <t>医薬品</t>
    <rPh sb="0" eb="3">
      <t>イヤクヒン</t>
    </rPh>
    <phoneticPr fontId="2"/>
  </si>
  <si>
    <t>試薬品</t>
    <rPh sb="0" eb="2">
      <t>シヤク</t>
    </rPh>
    <rPh sb="2" eb="3">
      <t>ヒン</t>
    </rPh>
    <phoneticPr fontId="2"/>
  </si>
  <si>
    <t>工業薬品</t>
    <rPh sb="0" eb="2">
      <t>コウギョウ</t>
    </rPh>
    <rPh sb="2" eb="4">
      <t>ヤクヒン</t>
    </rPh>
    <phoneticPr fontId="2"/>
  </si>
  <si>
    <t>衛生材料</t>
    <rPh sb="0" eb="2">
      <t>エイセイ</t>
    </rPh>
    <rPh sb="2" eb="4">
      <t>ザイリョウ</t>
    </rPh>
    <phoneticPr fontId="2"/>
  </si>
  <si>
    <t>農薬・肥料</t>
    <rPh sb="0" eb="2">
      <t>ノウヤク</t>
    </rPh>
    <rPh sb="3" eb="5">
      <t>ヒリョウ</t>
    </rPh>
    <phoneticPr fontId="2"/>
  </si>
  <si>
    <t>福祉機器・介護用品</t>
    <rPh sb="0" eb="2">
      <t>フクシ</t>
    </rPh>
    <rPh sb="2" eb="4">
      <t>キキ</t>
    </rPh>
    <rPh sb="5" eb="7">
      <t>カイゴ</t>
    </rPh>
    <rPh sb="7" eb="9">
      <t>ヨウヒン</t>
    </rPh>
    <phoneticPr fontId="2"/>
  </si>
  <si>
    <t>消防・保安機械器具</t>
    <rPh sb="0" eb="2">
      <t>ショウボウ</t>
    </rPh>
    <rPh sb="3" eb="5">
      <t>ホアン</t>
    </rPh>
    <rPh sb="5" eb="7">
      <t>キカイ</t>
    </rPh>
    <rPh sb="7" eb="9">
      <t>キグ</t>
    </rPh>
    <phoneticPr fontId="2"/>
  </si>
  <si>
    <t>消防用衣類</t>
    <rPh sb="0" eb="3">
      <t>ショウボウヨウ</t>
    </rPh>
    <rPh sb="3" eb="5">
      <t>イルイ</t>
    </rPh>
    <phoneticPr fontId="2"/>
  </si>
  <si>
    <t>消防・保安・防災用品</t>
    <rPh sb="0" eb="2">
      <t>ショウボウ</t>
    </rPh>
    <rPh sb="3" eb="5">
      <t>ホアン</t>
    </rPh>
    <rPh sb="6" eb="8">
      <t>ボウサイ</t>
    </rPh>
    <rPh sb="8" eb="10">
      <t>ヨウヒン</t>
    </rPh>
    <phoneticPr fontId="2"/>
  </si>
  <si>
    <t>交通標識・プレート</t>
    <rPh sb="0" eb="2">
      <t>コウツウ</t>
    </rPh>
    <rPh sb="2" eb="4">
      <t>ヒョウシキ</t>
    </rPh>
    <phoneticPr fontId="2"/>
  </si>
  <si>
    <t>理化学機械器具</t>
    <rPh sb="0" eb="3">
      <t>リカガク</t>
    </rPh>
    <rPh sb="3" eb="5">
      <t>キカイ</t>
    </rPh>
    <rPh sb="5" eb="7">
      <t>キグ</t>
    </rPh>
    <phoneticPr fontId="2"/>
  </si>
  <si>
    <t>計・測量用機械器具</t>
    <rPh sb="0" eb="1">
      <t>ケイ</t>
    </rPh>
    <rPh sb="2" eb="5">
      <t>ソクリョウヨウ</t>
    </rPh>
    <rPh sb="5" eb="7">
      <t>キカイ</t>
    </rPh>
    <rPh sb="7" eb="9">
      <t>キグ</t>
    </rPh>
    <phoneticPr fontId="2"/>
  </si>
  <si>
    <t>上下水道用機械器具</t>
    <rPh sb="0" eb="2">
      <t>ジョウゲ</t>
    </rPh>
    <rPh sb="2" eb="5">
      <t>スイドウヨウ</t>
    </rPh>
    <rPh sb="5" eb="7">
      <t>キカイ</t>
    </rPh>
    <rPh sb="7" eb="9">
      <t>キグ</t>
    </rPh>
    <phoneticPr fontId="2"/>
  </si>
  <si>
    <t>厨房器具・ガス器具</t>
    <rPh sb="0" eb="2">
      <t>チュウボウ</t>
    </rPh>
    <rPh sb="2" eb="4">
      <t>キグ</t>
    </rPh>
    <rPh sb="7" eb="9">
      <t>キグ</t>
    </rPh>
    <phoneticPr fontId="2"/>
  </si>
  <si>
    <t>作業用機械器具</t>
    <rPh sb="0" eb="3">
      <t>サギョウヨウ</t>
    </rPh>
    <rPh sb="3" eb="5">
      <t>キカイ</t>
    </rPh>
    <rPh sb="5" eb="7">
      <t>キグ</t>
    </rPh>
    <phoneticPr fontId="2"/>
  </si>
  <si>
    <t>その他の機械器具</t>
    <rPh sb="2" eb="3">
      <t>タ</t>
    </rPh>
    <rPh sb="4" eb="6">
      <t>キカイ</t>
    </rPh>
    <rPh sb="6" eb="8">
      <t>キグ</t>
    </rPh>
    <phoneticPr fontId="2"/>
  </si>
  <si>
    <t>一般車輌販売</t>
    <rPh sb="0" eb="2">
      <t>イッパン</t>
    </rPh>
    <rPh sb="2" eb="4">
      <t>シャリョウ</t>
    </rPh>
    <rPh sb="4" eb="6">
      <t>ハンバイ</t>
    </rPh>
    <phoneticPr fontId="2"/>
  </si>
  <si>
    <t>二輪車販売</t>
    <rPh sb="0" eb="3">
      <t>ニリンシャ</t>
    </rPh>
    <rPh sb="3" eb="5">
      <t>ハンバイ</t>
    </rPh>
    <phoneticPr fontId="2"/>
  </si>
  <si>
    <t>車輌部品・用品</t>
    <rPh sb="0" eb="2">
      <t>シャリョウ</t>
    </rPh>
    <rPh sb="2" eb="4">
      <t>ブヒン</t>
    </rPh>
    <rPh sb="5" eb="7">
      <t>ヨウヒン</t>
    </rPh>
    <phoneticPr fontId="2"/>
  </si>
  <si>
    <t>板金塗装・修繕</t>
    <rPh sb="0" eb="2">
      <t>バンキン</t>
    </rPh>
    <rPh sb="2" eb="4">
      <t>トソウ</t>
    </rPh>
    <rPh sb="5" eb="7">
      <t>シュウゼン</t>
    </rPh>
    <phoneticPr fontId="2"/>
  </si>
  <si>
    <t>衣類</t>
    <rPh sb="0" eb="2">
      <t>イルイ</t>
    </rPh>
    <phoneticPr fontId="2"/>
  </si>
  <si>
    <t>手芸・洋裁材料</t>
    <rPh sb="0" eb="2">
      <t>シュゲイ</t>
    </rPh>
    <rPh sb="3" eb="5">
      <t>ヨウサイ</t>
    </rPh>
    <rPh sb="5" eb="7">
      <t>ザイリョウ</t>
    </rPh>
    <phoneticPr fontId="2"/>
  </si>
  <si>
    <t>寝具</t>
    <rPh sb="0" eb="2">
      <t>シング</t>
    </rPh>
    <phoneticPr fontId="2"/>
  </si>
  <si>
    <t>テント・旗</t>
    <rPh sb="4" eb="5">
      <t>ハタ</t>
    </rPh>
    <phoneticPr fontId="2"/>
  </si>
  <si>
    <t>カメラ・写真機材・用品</t>
    <rPh sb="4" eb="6">
      <t>シャシン</t>
    </rPh>
    <rPh sb="6" eb="8">
      <t>キザイ</t>
    </rPh>
    <rPh sb="9" eb="11">
      <t>ヨウヒン</t>
    </rPh>
    <phoneticPr fontId="2"/>
  </si>
  <si>
    <t>写真焼付</t>
    <rPh sb="0" eb="2">
      <t>シャシン</t>
    </rPh>
    <rPh sb="2" eb="4">
      <t>ヤキツ</t>
    </rPh>
    <phoneticPr fontId="2"/>
  </si>
  <si>
    <t>時計・眼鏡</t>
    <rPh sb="0" eb="2">
      <t>トケイ</t>
    </rPh>
    <rPh sb="3" eb="5">
      <t>メガネ</t>
    </rPh>
    <phoneticPr fontId="2"/>
  </si>
  <si>
    <t>靴・履物</t>
    <rPh sb="0" eb="1">
      <t>クツ</t>
    </rPh>
    <rPh sb="2" eb="4">
      <t>ハキモノ</t>
    </rPh>
    <phoneticPr fontId="2"/>
  </si>
  <si>
    <t>室内装飾品</t>
    <rPh sb="0" eb="2">
      <t>シツナイ</t>
    </rPh>
    <rPh sb="2" eb="4">
      <t>ソウショク</t>
    </rPh>
    <rPh sb="4" eb="5">
      <t>ヒン</t>
    </rPh>
    <phoneticPr fontId="2"/>
  </si>
  <si>
    <t>表彰用品</t>
    <rPh sb="0" eb="2">
      <t>ヒョウショウ</t>
    </rPh>
    <rPh sb="2" eb="4">
      <t>ヨウヒン</t>
    </rPh>
    <phoneticPr fontId="2"/>
  </si>
  <si>
    <t>贈答品</t>
    <rPh sb="0" eb="3">
      <t>ゾウトウヒン</t>
    </rPh>
    <phoneticPr fontId="2"/>
  </si>
  <si>
    <t>種苗・花木・園芸用品</t>
    <rPh sb="0" eb="2">
      <t>シュビョウ</t>
    </rPh>
    <rPh sb="3" eb="5">
      <t>ハナキ</t>
    </rPh>
    <rPh sb="6" eb="8">
      <t>エンゲイ</t>
    </rPh>
    <rPh sb="8" eb="10">
      <t>ヨウヒン</t>
    </rPh>
    <phoneticPr fontId="2"/>
  </si>
  <si>
    <t>荒物・雑貨・陶磁器類</t>
    <rPh sb="0" eb="2">
      <t>アラモノ</t>
    </rPh>
    <rPh sb="3" eb="5">
      <t>ザッカ</t>
    </rPh>
    <rPh sb="6" eb="9">
      <t>トウジキ</t>
    </rPh>
    <rPh sb="9" eb="10">
      <t>ルイ</t>
    </rPh>
    <phoneticPr fontId="2"/>
  </si>
  <si>
    <t>ゴム・皮革・合成樹脂</t>
    <rPh sb="3" eb="5">
      <t>ヒカク</t>
    </rPh>
    <rPh sb="6" eb="8">
      <t>ゴウセイ</t>
    </rPh>
    <rPh sb="8" eb="10">
      <t>ジュシ</t>
    </rPh>
    <phoneticPr fontId="2"/>
  </si>
  <si>
    <t>木製家具・木工品</t>
    <rPh sb="0" eb="2">
      <t>モクセイ</t>
    </rPh>
    <rPh sb="2" eb="4">
      <t>カグ</t>
    </rPh>
    <rPh sb="5" eb="7">
      <t>モッコウ</t>
    </rPh>
    <rPh sb="7" eb="8">
      <t>ヒン</t>
    </rPh>
    <phoneticPr fontId="2"/>
  </si>
  <si>
    <t>洗剤</t>
    <rPh sb="0" eb="2">
      <t>センザイ</t>
    </rPh>
    <phoneticPr fontId="2"/>
  </si>
  <si>
    <t>その他の日用雑貨</t>
    <rPh sb="2" eb="3">
      <t>タ</t>
    </rPh>
    <rPh sb="4" eb="6">
      <t>ニチヨウ</t>
    </rPh>
    <rPh sb="6" eb="8">
      <t>ザッカ</t>
    </rPh>
    <phoneticPr fontId="2"/>
  </si>
  <si>
    <t>主食類</t>
    <rPh sb="0" eb="2">
      <t>シュショク</t>
    </rPh>
    <rPh sb="2" eb="3">
      <t>ルイ</t>
    </rPh>
    <phoneticPr fontId="2"/>
  </si>
  <si>
    <t>肉類・乳製品</t>
    <rPh sb="0" eb="2">
      <t>ニクルイ</t>
    </rPh>
    <rPh sb="3" eb="6">
      <t>ニュウセイヒン</t>
    </rPh>
    <phoneticPr fontId="2"/>
  </si>
  <si>
    <t>水産物・加工品</t>
    <rPh sb="0" eb="3">
      <t>スイサンブツ</t>
    </rPh>
    <rPh sb="4" eb="6">
      <t>カコウ</t>
    </rPh>
    <rPh sb="6" eb="7">
      <t>ヒン</t>
    </rPh>
    <phoneticPr fontId="2"/>
  </si>
  <si>
    <t>青果類</t>
    <rPh sb="0" eb="2">
      <t>セイカ</t>
    </rPh>
    <rPh sb="2" eb="3">
      <t>ルイ</t>
    </rPh>
    <phoneticPr fontId="2"/>
  </si>
  <si>
    <t>飲料</t>
    <rPh sb="0" eb="2">
      <t>インリョウ</t>
    </rPh>
    <phoneticPr fontId="2"/>
  </si>
  <si>
    <t>その他の食料品</t>
    <rPh sb="2" eb="3">
      <t>タ</t>
    </rPh>
    <rPh sb="4" eb="7">
      <t>ショクリョウヒン</t>
    </rPh>
    <phoneticPr fontId="2"/>
  </si>
  <si>
    <t>砂・砂利・砕石</t>
    <rPh sb="0" eb="1">
      <t>スナ</t>
    </rPh>
    <rPh sb="2" eb="4">
      <t>ジャリ</t>
    </rPh>
    <rPh sb="5" eb="7">
      <t>サイセキ</t>
    </rPh>
    <phoneticPr fontId="2"/>
  </si>
  <si>
    <t>セメント・二次製品</t>
    <rPh sb="5" eb="7">
      <t>ニジ</t>
    </rPh>
    <rPh sb="7" eb="9">
      <t>セイヒン</t>
    </rPh>
    <phoneticPr fontId="2"/>
  </si>
  <si>
    <t>舗装材</t>
    <rPh sb="0" eb="2">
      <t>ホソウ</t>
    </rPh>
    <rPh sb="2" eb="3">
      <t>ザイ</t>
    </rPh>
    <phoneticPr fontId="2"/>
  </si>
  <si>
    <t>木材・竹材</t>
    <rPh sb="0" eb="1">
      <t>モク</t>
    </rPh>
    <rPh sb="1" eb="2">
      <t>ザイ</t>
    </rPh>
    <rPh sb="3" eb="4">
      <t>タケ</t>
    </rPh>
    <rPh sb="4" eb="5">
      <t>ザイ</t>
    </rPh>
    <phoneticPr fontId="2"/>
  </si>
  <si>
    <t>鋼材</t>
    <rPh sb="0" eb="1">
      <t>コウ</t>
    </rPh>
    <rPh sb="1" eb="2">
      <t>ザイ</t>
    </rPh>
    <phoneticPr fontId="2"/>
  </si>
  <si>
    <t>管工材料</t>
    <rPh sb="0" eb="1">
      <t>カン</t>
    </rPh>
    <rPh sb="1" eb="2">
      <t>コウ</t>
    </rPh>
    <rPh sb="2" eb="3">
      <t>ザイ</t>
    </rPh>
    <rPh sb="3" eb="4">
      <t>リョウ</t>
    </rPh>
    <phoneticPr fontId="2"/>
  </si>
  <si>
    <t>鉄蓋（マンホール用）</t>
    <rPh sb="0" eb="1">
      <t>テツ</t>
    </rPh>
    <rPh sb="1" eb="2">
      <t>フタ</t>
    </rPh>
    <rPh sb="8" eb="9">
      <t>ヨウ</t>
    </rPh>
    <phoneticPr fontId="2"/>
  </si>
  <si>
    <t>建築資材</t>
    <rPh sb="0" eb="2">
      <t>ケンチク</t>
    </rPh>
    <rPh sb="2" eb="4">
      <t>シザイ</t>
    </rPh>
    <phoneticPr fontId="2"/>
  </si>
  <si>
    <t>塗装材料</t>
    <rPh sb="0" eb="2">
      <t>トソウ</t>
    </rPh>
    <rPh sb="2" eb="3">
      <t>ザイ</t>
    </rPh>
    <rPh sb="3" eb="4">
      <t>リョウ</t>
    </rPh>
    <phoneticPr fontId="2"/>
  </si>
  <si>
    <t>包装梱包資材</t>
    <rPh sb="0" eb="2">
      <t>ホウソウ</t>
    </rPh>
    <rPh sb="2" eb="4">
      <t>コンポウ</t>
    </rPh>
    <rPh sb="4" eb="6">
      <t>シザイ</t>
    </rPh>
    <phoneticPr fontId="2"/>
  </si>
  <si>
    <t>その他資材</t>
    <rPh sb="2" eb="3">
      <t>タ</t>
    </rPh>
    <rPh sb="3" eb="5">
      <t>シザイ</t>
    </rPh>
    <phoneticPr fontId="2"/>
  </si>
  <si>
    <t>鉄類</t>
    <rPh sb="0" eb="1">
      <t>テツ</t>
    </rPh>
    <rPh sb="1" eb="2">
      <t>ルイ</t>
    </rPh>
    <phoneticPr fontId="2"/>
  </si>
  <si>
    <t>紙屑類</t>
    <rPh sb="0" eb="1">
      <t>カミ</t>
    </rPh>
    <rPh sb="1" eb="2">
      <t>クズ</t>
    </rPh>
    <rPh sb="2" eb="3">
      <t>ルイ</t>
    </rPh>
    <phoneticPr fontId="2"/>
  </si>
  <si>
    <t>金属類</t>
    <rPh sb="0" eb="2">
      <t>キンゾク</t>
    </rPh>
    <rPh sb="2" eb="3">
      <t>ルイ</t>
    </rPh>
    <phoneticPr fontId="2"/>
  </si>
  <si>
    <t>びん類</t>
    <rPh sb="2" eb="3">
      <t>ルイ</t>
    </rPh>
    <phoneticPr fontId="2"/>
  </si>
  <si>
    <t>布類</t>
    <rPh sb="0" eb="1">
      <t>ヌノ</t>
    </rPh>
    <rPh sb="1" eb="2">
      <t>ルイ</t>
    </rPh>
    <phoneticPr fontId="2"/>
  </si>
  <si>
    <t>その他処分品</t>
    <rPh sb="2" eb="3">
      <t>タ</t>
    </rPh>
    <rPh sb="3" eb="5">
      <t>ショブン</t>
    </rPh>
    <rPh sb="5" eb="6">
      <t>ヒン</t>
    </rPh>
    <phoneticPr fontId="2"/>
  </si>
  <si>
    <t>事務用品、用紙類、文房具</t>
    <rPh sb="0" eb="3">
      <t>ジムヨウ</t>
    </rPh>
    <rPh sb="3" eb="4">
      <t>ヒン</t>
    </rPh>
    <rPh sb="5" eb="7">
      <t>ヨウシ</t>
    </rPh>
    <rPh sb="7" eb="8">
      <t>ルイ</t>
    </rPh>
    <rPh sb="9" eb="12">
      <t>ブンボウグ</t>
    </rPh>
    <phoneticPr fontId="2"/>
  </si>
  <si>
    <t>印刷機、複写機、裁断機、紙折機、シュレッダー</t>
    <rPh sb="0" eb="3">
      <t>インサツキ</t>
    </rPh>
    <rPh sb="4" eb="7">
      <t>フクシャキ</t>
    </rPh>
    <rPh sb="8" eb="11">
      <t>サイダンキ</t>
    </rPh>
    <rPh sb="12" eb="13">
      <t>カミ</t>
    </rPh>
    <rPh sb="13" eb="14">
      <t>オリ</t>
    </rPh>
    <rPh sb="14" eb="15">
      <t>キ</t>
    </rPh>
    <phoneticPr fontId="2"/>
  </si>
  <si>
    <t>ゴム印、印判、印章</t>
    <rPh sb="2" eb="3">
      <t>イン</t>
    </rPh>
    <rPh sb="4" eb="5">
      <t>イン</t>
    </rPh>
    <rPh sb="5" eb="6">
      <t>ハン</t>
    </rPh>
    <rPh sb="7" eb="8">
      <t>イン</t>
    </rPh>
    <rPh sb="8" eb="9">
      <t>ショウ</t>
    </rPh>
    <phoneticPr fontId="2"/>
  </si>
  <si>
    <t>ロッカー、書架、保管庫、机、イス、パーテーション</t>
    <rPh sb="5" eb="7">
      <t>ショカ</t>
    </rPh>
    <rPh sb="8" eb="11">
      <t>ホカンコ</t>
    </rPh>
    <rPh sb="12" eb="13">
      <t>ツクエ</t>
    </rPh>
    <phoneticPr fontId="2"/>
  </si>
  <si>
    <t>パソコン、記憶メディア、マウス、ハブ、ＯＡ周辺用品</t>
    <rPh sb="5" eb="7">
      <t>キオク</t>
    </rPh>
    <rPh sb="21" eb="23">
      <t>シュウヘン</t>
    </rPh>
    <rPh sb="23" eb="25">
      <t>ヨウヒン</t>
    </rPh>
    <phoneticPr fontId="2"/>
  </si>
  <si>
    <t>冊子、封筒、パンフレット、ポスター</t>
    <rPh sb="0" eb="2">
      <t>サッシ</t>
    </rPh>
    <rPh sb="3" eb="5">
      <t>フウトウ</t>
    </rPh>
    <phoneticPr fontId="2"/>
  </si>
  <si>
    <t>連続用紙、OCR</t>
    <rPh sb="0" eb="2">
      <t>レンゾク</t>
    </rPh>
    <rPh sb="2" eb="4">
      <t>ヨウシ</t>
    </rPh>
    <phoneticPr fontId="2"/>
  </si>
  <si>
    <t>地図製作・印刷</t>
    <rPh sb="0" eb="2">
      <t>チズ</t>
    </rPh>
    <rPh sb="2" eb="4">
      <t>セイサク</t>
    </rPh>
    <rPh sb="5" eb="7">
      <t>インサツ</t>
    </rPh>
    <phoneticPr fontId="2"/>
  </si>
  <si>
    <t>大型コピー、青写真焼付、第二原図</t>
    <rPh sb="0" eb="2">
      <t>オオガタ</t>
    </rPh>
    <rPh sb="6" eb="7">
      <t>アオ</t>
    </rPh>
    <rPh sb="7" eb="9">
      <t>シャシン</t>
    </rPh>
    <rPh sb="9" eb="11">
      <t>ヤキツ</t>
    </rPh>
    <rPh sb="12" eb="14">
      <t>ダイ2</t>
    </rPh>
    <rPh sb="14" eb="16">
      <t>ゲンズ</t>
    </rPh>
    <phoneticPr fontId="2"/>
  </si>
  <si>
    <t>看板、掲示板、表示板、案内板</t>
    <rPh sb="0" eb="2">
      <t>カンバン</t>
    </rPh>
    <rPh sb="3" eb="6">
      <t>ケイジバン</t>
    </rPh>
    <rPh sb="7" eb="9">
      <t>ヒョウジ</t>
    </rPh>
    <rPh sb="9" eb="10">
      <t>バン</t>
    </rPh>
    <rPh sb="11" eb="13">
      <t>アンナイ</t>
    </rPh>
    <rPh sb="13" eb="14">
      <t>バン</t>
    </rPh>
    <phoneticPr fontId="2"/>
  </si>
  <si>
    <t>保育教材、玩具</t>
    <rPh sb="0" eb="2">
      <t>ホイク</t>
    </rPh>
    <rPh sb="2" eb="4">
      <t>キョウザイ</t>
    </rPh>
    <rPh sb="5" eb="7">
      <t>ガング</t>
    </rPh>
    <phoneticPr fontId="2"/>
  </si>
  <si>
    <t>書籍、教科書、地図、刊行物</t>
    <rPh sb="0" eb="2">
      <t>ショセキ</t>
    </rPh>
    <rPh sb="3" eb="6">
      <t>キョウカショ</t>
    </rPh>
    <rPh sb="7" eb="9">
      <t>チズ</t>
    </rPh>
    <rPh sb="10" eb="13">
      <t>カンコウブツ</t>
    </rPh>
    <phoneticPr fontId="2"/>
  </si>
  <si>
    <t>スポーツ用品、トレーニング機器、遊具</t>
    <rPh sb="4" eb="6">
      <t>ヨウヒン</t>
    </rPh>
    <rPh sb="13" eb="15">
      <t>キキ</t>
    </rPh>
    <rPh sb="16" eb="18">
      <t>ユウグ</t>
    </rPh>
    <phoneticPr fontId="2"/>
  </si>
  <si>
    <t>楽器、CD、ＤＶＤ、調律</t>
    <rPh sb="0" eb="2">
      <t>ガッキ</t>
    </rPh>
    <rPh sb="10" eb="12">
      <t>チョウリツ</t>
    </rPh>
    <phoneticPr fontId="2"/>
  </si>
  <si>
    <t>画材、表装、美術材料、工芸材料</t>
    <rPh sb="0" eb="2">
      <t>ガザイ</t>
    </rPh>
    <rPh sb="3" eb="5">
      <t>ヒョウソウ</t>
    </rPh>
    <rPh sb="6" eb="8">
      <t>ビジュツ</t>
    </rPh>
    <rPh sb="8" eb="9">
      <t>ザイ</t>
    </rPh>
    <rPh sb="9" eb="10">
      <t>リョウ</t>
    </rPh>
    <rPh sb="11" eb="13">
      <t>コウゲイ</t>
    </rPh>
    <rPh sb="13" eb="14">
      <t>ザイ</t>
    </rPh>
    <rPh sb="14" eb="15">
      <t>リョウ</t>
    </rPh>
    <phoneticPr fontId="2"/>
  </si>
  <si>
    <t>照明器具、テレビ、冷蔵庫、洗濯機、電気部品</t>
    <rPh sb="0" eb="2">
      <t>ショウメイ</t>
    </rPh>
    <rPh sb="2" eb="4">
      <t>キグ</t>
    </rPh>
    <rPh sb="9" eb="12">
      <t>レイゾウコ</t>
    </rPh>
    <rPh sb="13" eb="16">
      <t>センタクキ</t>
    </rPh>
    <rPh sb="17" eb="19">
      <t>デンキ</t>
    </rPh>
    <rPh sb="19" eb="21">
      <t>ブヒン</t>
    </rPh>
    <phoneticPr fontId="2"/>
  </si>
  <si>
    <t>放送設備機器、電話、無線、プロジェクター、アンプ、スピーカー</t>
    <rPh sb="7" eb="9">
      <t>デンワ</t>
    </rPh>
    <rPh sb="10" eb="12">
      <t>ムセン</t>
    </rPh>
    <phoneticPr fontId="2"/>
  </si>
  <si>
    <t>エアコン、業務用エアコン</t>
    <rPh sb="5" eb="8">
      <t>ギョウムヨウ</t>
    </rPh>
    <phoneticPr fontId="2"/>
  </si>
  <si>
    <t>医療用機器</t>
    <rPh sb="0" eb="3">
      <t>イリョウヨウ</t>
    </rPh>
    <rPh sb="3" eb="5">
      <t>キキ</t>
    </rPh>
    <phoneticPr fontId="2"/>
  </si>
  <si>
    <t>医薬品、防疫剤</t>
    <rPh sb="0" eb="3">
      <t>イヤクヒン</t>
    </rPh>
    <rPh sb="4" eb="6">
      <t>ボウエキ</t>
    </rPh>
    <rPh sb="6" eb="7">
      <t>ザイ</t>
    </rPh>
    <phoneticPr fontId="2"/>
  </si>
  <si>
    <t>試薬</t>
    <rPh sb="0" eb="2">
      <t>シヤク</t>
    </rPh>
    <phoneticPr fontId="2"/>
  </si>
  <si>
    <t>脱臭剤、活性炭、次亜塩素酸ソーダ、消石灰</t>
    <rPh sb="0" eb="3">
      <t>ダッシュウザイ</t>
    </rPh>
    <rPh sb="4" eb="7">
      <t>カッセイタン</t>
    </rPh>
    <rPh sb="8" eb="9">
      <t>ジ</t>
    </rPh>
    <rPh sb="9" eb="10">
      <t>ア</t>
    </rPh>
    <rPh sb="10" eb="12">
      <t>エンソ</t>
    </rPh>
    <rPh sb="12" eb="13">
      <t>サン</t>
    </rPh>
    <rPh sb="17" eb="20">
      <t>ショウセッカイ</t>
    </rPh>
    <phoneticPr fontId="2"/>
  </si>
  <si>
    <t>農薬、肥料、飼料</t>
    <rPh sb="0" eb="2">
      <t>ノウヤク</t>
    </rPh>
    <rPh sb="3" eb="5">
      <t>ヒリョウ</t>
    </rPh>
    <rPh sb="6" eb="8">
      <t>シリョウ</t>
    </rPh>
    <phoneticPr fontId="2"/>
  </si>
  <si>
    <t>車椅子、ベッド、ポータブルトイレ、義肢</t>
    <rPh sb="0" eb="1">
      <t>クルマ</t>
    </rPh>
    <rPh sb="1" eb="3">
      <t>イス</t>
    </rPh>
    <rPh sb="17" eb="19">
      <t>ギシ</t>
    </rPh>
    <phoneticPr fontId="2"/>
  </si>
  <si>
    <t>消防ホース、消火器、避難器具</t>
    <rPh sb="0" eb="2">
      <t>ショウボウ</t>
    </rPh>
    <rPh sb="6" eb="9">
      <t>ショウカキ</t>
    </rPh>
    <rPh sb="10" eb="12">
      <t>ヒナン</t>
    </rPh>
    <rPh sb="12" eb="14">
      <t>キグ</t>
    </rPh>
    <phoneticPr fontId="2"/>
  </si>
  <si>
    <t>防火服、防火帽</t>
    <rPh sb="0" eb="2">
      <t>ボウカ</t>
    </rPh>
    <rPh sb="2" eb="3">
      <t>フク</t>
    </rPh>
    <rPh sb="4" eb="6">
      <t>ボウカ</t>
    </rPh>
    <rPh sb="6" eb="7">
      <t>ボウ</t>
    </rPh>
    <phoneticPr fontId="2"/>
  </si>
  <si>
    <t>ヘルメット、防犯ベル、保存食</t>
    <rPh sb="6" eb="8">
      <t>ボウハン</t>
    </rPh>
    <rPh sb="11" eb="13">
      <t>ホゾン</t>
    </rPh>
    <rPh sb="13" eb="14">
      <t>ショク</t>
    </rPh>
    <phoneticPr fontId="2"/>
  </si>
  <si>
    <t>各種標識</t>
    <rPh sb="0" eb="2">
      <t>カクシュ</t>
    </rPh>
    <rPh sb="2" eb="4">
      <t>ヒョウシキ</t>
    </rPh>
    <phoneticPr fontId="2"/>
  </si>
  <si>
    <t>加熱器、分析機器</t>
    <rPh sb="0" eb="2">
      <t>カネツ</t>
    </rPh>
    <rPh sb="2" eb="3">
      <t>キ</t>
    </rPh>
    <rPh sb="4" eb="6">
      <t>ブンセキ</t>
    </rPh>
    <rPh sb="6" eb="8">
      <t>キキ</t>
    </rPh>
    <phoneticPr fontId="2"/>
  </si>
  <si>
    <t>計量機器、公害測定機器</t>
    <rPh sb="0" eb="2">
      <t>ケイリョウ</t>
    </rPh>
    <rPh sb="2" eb="4">
      <t>キキ</t>
    </rPh>
    <rPh sb="5" eb="7">
      <t>コウガイ</t>
    </rPh>
    <rPh sb="7" eb="9">
      <t>ソクテイ</t>
    </rPh>
    <rPh sb="9" eb="11">
      <t>キキ</t>
    </rPh>
    <phoneticPr fontId="2"/>
  </si>
  <si>
    <t>ポンプ、浄水装置</t>
    <rPh sb="4" eb="6">
      <t>ジョウスイ</t>
    </rPh>
    <rPh sb="6" eb="8">
      <t>ソウチ</t>
    </rPh>
    <phoneticPr fontId="2"/>
  </si>
  <si>
    <t>調理台、シンク、食器消毒保管機、ガスレンジ、ガス湯沸器</t>
    <rPh sb="0" eb="2">
      <t>チョウリ</t>
    </rPh>
    <rPh sb="2" eb="3">
      <t>ダイ</t>
    </rPh>
    <rPh sb="8" eb="10">
      <t>ショッキ</t>
    </rPh>
    <rPh sb="10" eb="12">
      <t>ショウドク</t>
    </rPh>
    <rPh sb="12" eb="14">
      <t>ホカン</t>
    </rPh>
    <rPh sb="14" eb="15">
      <t>キ</t>
    </rPh>
    <rPh sb="24" eb="26">
      <t>ユワカ</t>
    </rPh>
    <rPh sb="26" eb="27">
      <t>キ</t>
    </rPh>
    <phoneticPr fontId="2"/>
  </si>
  <si>
    <t>電動工具、農機具、発電機、電力機器</t>
    <rPh sb="0" eb="2">
      <t>デンドウ</t>
    </rPh>
    <rPh sb="2" eb="4">
      <t>コウグ</t>
    </rPh>
    <rPh sb="5" eb="8">
      <t>ノウキグ</t>
    </rPh>
    <rPh sb="9" eb="12">
      <t>ハツデンキ</t>
    </rPh>
    <rPh sb="13" eb="15">
      <t>デンリョク</t>
    </rPh>
    <rPh sb="15" eb="17">
      <t>キキ</t>
    </rPh>
    <phoneticPr fontId="2"/>
  </si>
  <si>
    <t>上記以外の機械器具</t>
    <rPh sb="0" eb="2">
      <t>ジョウキ</t>
    </rPh>
    <rPh sb="2" eb="4">
      <t>イガイ</t>
    </rPh>
    <rPh sb="5" eb="7">
      <t>キカイ</t>
    </rPh>
    <rPh sb="7" eb="9">
      <t>キグ</t>
    </rPh>
    <phoneticPr fontId="2"/>
  </si>
  <si>
    <t>乗用、貨物、軽、普通車等</t>
    <rPh sb="0" eb="2">
      <t>ジョウヨウ</t>
    </rPh>
    <rPh sb="3" eb="5">
      <t>カモツ</t>
    </rPh>
    <rPh sb="6" eb="7">
      <t>ケイ</t>
    </rPh>
    <rPh sb="8" eb="11">
      <t>フツウシャ</t>
    </rPh>
    <rPh sb="11" eb="12">
      <t>トウ</t>
    </rPh>
    <phoneticPr fontId="2"/>
  </si>
  <si>
    <t>自動二輪車、原付自転車、自転車</t>
    <rPh sb="0" eb="2">
      <t>ジドウ</t>
    </rPh>
    <rPh sb="2" eb="4">
      <t>ニリン</t>
    </rPh>
    <rPh sb="4" eb="5">
      <t>シャ</t>
    </rPh>
    <rPh sb="6" eb="8">
      <t>ゲンツキ</t>
    </rPh>
    <rPh sb="8" eb="11">
      <t>ジテンシャ</t>
    </rPh>
    <rPh sb="12" eb="15">
      <t>ジテンシャ</t>
    </rPh>
    <phoneticPr fontId="2"/>
  </si>
  <si>
    <t>バッテリー、タイヤ、自動車部品</t>
    <rPh sb="10" eb="13">
      <t>ジドウシャ</t>
    </rPh>
    <rPh sb="13" eb="15">
      <t>ブヒン</t>
    </rPh>
    <phoneticPr fontId="2"/>
  </si>
  <si>
    <t>車輌板金塗装、車輌修繕</t>
    <rPh sb="0" eb="2">
      <t>シャリョウ</t>
    </rPh>
    <rPh sb="2" eb="4">
      <t>バンキン</t>
    </rPh>
    <rPh sb="4" eb="6">
      <t>トソウ</t>
    </rPh>
    <rPh sb="7" eb="9">
      <t>シャリョウ</t>
    </rPh>
    <rPh sb="9" eb="11">
      <t>シュウゼン</t>
    </rPh>
    <phoneticPr fontId="2"/>
  </si>
  <si>
    <t>制服、事務服、作業服、白衣、帽子</t>
    <rPh sb="0" eb="2">
      <t>セイフク</t>
    </rPh>
    <rPh sb="3" eb="5">
      <t>ジム</t>
    </rPh>
    <rPh sb="5" eb="6">
      <t>フク</t>
    </rPh>
    <rPh sb="7" eb="10">
      <t>サギョウフク</t>
    </rPh>
    <rPh sb="11" eb="13">
      <t>ハクイ</t>
    </rPh>
    <rPh sb="14" eb="16">
      <t>ボウシ</t>
    </rPh>
    <phoneticPr fontId="2"/>
  </si>
  <si>
    <t>手芸用品全般</t>
    <rPh sb="0" eb="2">
      <t>シュゲイ</t>
    </rPh>
    <rPh sb="2" eb="4">
      <t>ヨウヒン</t>
    </rPh>
    <rPh sb="4" eb="6">
      <t>ゼンパン</t>
    </rPh>
    <phoneticPr fontId="2"/>
  </si>
  <si>
    <t>布団、毛布、枕、シーツ</t>
    <rPh sb="0" eb="2">
      <t>フトン</t>
    </rPh>
    <rPh sb="3" eb="5">
      <t>モウフ</t>
    </rPh>
    <rPh sb="6" eb="7">
      <t>マクラ</t>
    </rPh>
    <phoneticPr fontId="2"/>
  </si>
  <si>
    <t>テント、旗、懸垂幕、横断幕、腕章、のぼり</t>
    <rPh sb="4" eb="5">
      <t>ハタ</t>
    </rPh>
    <rPh sb="6" eb="8">
      <t>ケンスイ</t>
    </rPh>
    <rPh sb="8" eb="9">
      <t>マク</t>
    </rPh>
    <rPh sb="10" eb="13">
      <t>オウダンマク</t>
    </rPh>
    <rPh sb="14" eb="16">
      <t>ワンショウ</t>
    </rPh>
    <phoneticPr fontId="2"/>
  </si>
  <si>
    <t>現像、焼き増し、デジタルプリント</t>
    <rPh sb="0" eb="2">
      <t>ゲンゾウ</t>
    </rPh>
    <rPh sb="3" eb="4">
      <t>ヤ</t>
    </rPh>
    <rPh sb="5" eb="6">
      <t>マ</t>
    </rPh>
    <phoneticPr fontId="2"/>
  </si>
  <si>
    <t>時計、眼鏡</t>
    <rPh sb="0" eb="2">
      <t>トケイ</t>
    </rPh>
    <rPh sb="3" eb="5">
      <t>メガネ</t>
    </rPh>
    <phoneticPr fontId="2"/>
  </si>
  <si>
    <t>運動靴、作業靴</t>
    <rPh sb="0" eb="2">
      <t>ウンドウ</t>
    </rPh>
    <rPh sb="2" eb="3">
      <t>グツ</t>
    </rPh>
    <rPh sb="4" eb="6">
      <t>サギョウ</t>
    </rPh>
    <rPh sb="6" eb="7">
      <t>グツ</t>
    </rPh>
    <phoneticPr fontId="2"/>
  </si>
  <si>
    <t>カーテン、ブラインド、カーペット、緞帳、暗幕</t>
    <rPh sb="17" eb="19">
      <t>ドンチョウ</t>
    </rPh>
    <rPh sb="20" eb="22">
      <t>アンマク</t>
    </rPh>
    <phoneticPr fontId="2"/>
  </si>
  <si>
    <t>トロフィー、カップ、記章、楯</t>
    <rPh sb="10" eb="12">
      <t>キショウ</t>
    </rPh>
    <rPh sb="13" eb="14">
      <t>タテ</t>
    </rPh>
    <phoneticPr fontId="2"/>
  </si>
  <si>
    <t>贈答品、進物品</t>
    <rPh sb="0" eb="3">
      <t>ゾウトウヒン</t>
    </rPh>
    <rPh sb="4" eb="6">
      <t>シンモツ</t>
    </rPh>
    <rPh sb="6" eb="7">
      <t>ヒン</t>
    </rPh>
    <phoneticPr fontId="2"/>
  </si>
  <si>
    <t>生花、苗木、プランター、花土</t>
    <rPh sb="0" eb="2">
      <t>セイカ</t>
    </rPh>
    <rPh sb="3" eb="4">
      <t>ナエ</t>
    </rPh>
    <rPh sb="4" eb="5">
      <t>キ</t>
    </rPh>
    <rPh sb="12" eb="13">
      <t>ハナ</t>
    </rPh>
    <rPh sb="13" eb="14">
      <t>ツチ</t>
    </rPh>
    <phoneticPr fontId="2"/>
  </si>
  <si>
    <t>荒物、金物、清掃用具、日用工具、陶磁器、ガラス製品</t>
    <rPh sb="0" eb="2">
      <t>アラモノ</t>
    </rPh>
    <rPh sb="3" eb="5">
      <t>カナモノ</t>
    </rPh>
    <rPh sb="6" eb="8">
      <t>セイソウ</t>
    </rPh>
    <rPh sb="8" eb="10">
      <t>ヨウグ</t>
    </rPh>
    <rPh sb="11" eb="13">
      <t>ニチヨウ</t>
    </rPh>
    <rPh sb="13" eb="15">
      <t>コウグ</t>
    </rPh>
    <rPh sb="16" eb="19">
      <t>トウジキ</t>
    </rPh>
    <rPh sb="23" eb="25">
      <t>セイヒン</t>
    </rPh>
    <phoneticPr fontId="2"/>
  </si>
  <si>
    <t>ゴム手袋、合羽、かばん</t>
    <rPh sb="2" eb="4">
      <t>テブクロ</t>
    </rPh>
    <rPh sb="5" eb="7">
      <t>カッパ</t>
    </rPh>
    <phoneticPr fontId="2"/>
  </si>
  <si>
    <t>家具全般、応接セット</t>
    <rPh sb="0" eb="2">
      <t>カグ</t>
    </rPh>
    <rPh sb="2" eb="4">
      <t>ゼンパン</t>
    </rPh>
    <rPh sb="5" eb="7">
      <t>オウセツ</t>
    </rPh>
    <phoneticPr fontId="2"/>
  </si>
  <si>
    <t>石鹸、洗剤</t>
    <rPh sb="0" eb="2">
      <t>セッケン</t>
    </rPh>
    <rPh sb="3" eb="5">
      <t>センザイ</t>
    </rPh>
    <phoneticPr fontId="2"/>
  </si>
  <si>
    <t>上記以外の日用雑貨　</t>
    <rPh sb="0" eb="2">
      <t>ジョウキ</t>
    </rPh>
    <rPh sb="2" eb="4">
      <t>イガイ</t>
    </rPh>
    <rPh sb="5" eb="7">
      <t>ニチヨウ</t>
    </rPh>
    <rPh sb="7" eb="9">
      <t>ザッカ</t>
    </rPh>
    <phoneticPr fontId="2"/>
  </si>
  <si>
    <t>米、パン、麺</t>
    <rPh sb="0" eb="1">
      <t>コメ</t>
    </rPh>
    <rPh sb="5" eb="6">
      <t>メン</t>
    </rPh>
    <phoneticPr fontId="2"/>
  </si>
  <si>
    <t>肉、乳製品</t>
    <rPh sb="0" eb="1">
      <t>ニク</t>
    </rPh>
    <rPh sb="2" eb="5">
      <t>ニュウセイヒン</t>
    </rPh>
    <phoneticPr fontId="2"/>
  </si>
  <si>
    <t>魚介、練り製品</t>
    <rPh sb="0" eb="2">
      <t>ギョカイ</t>
    </rPh>
    <rPh sb="3" eb="4">
      <t>ネ</t>
    </rPh>
    <rPh sb="5" eb="7">
      <t>セイヒン</t>
    </rPh>
    <phoneticPr fontId="2"/>
  </si>
  <si>
    <t>野菜、果物</t>
    <rPh sb="0" eb="2">
      <t>ヤサイ</t>
    </rPh>
    <rPh sb="3" eb="5">
      <t>クダモノ</t>
    </rPh>
    <phoneticPr fontId="2"/>
  </si>
  <si>
    <t>酒、茶、ジュース</t>
    <rPh sb="0" eb="1">
      <t>サケ</t>
    </rPh>
    <rPh sb="2" eb="3">
      <t>チャ</t>
    </rPh>
    <phoneticPr fontId="2"/>
  </si>
  <si>
    <t>上記以外の食料品</t>
    <rPh sb="0" eb="2">
      <t>ジョウキ</t>
    </rPh>
    <rPh sb="2" eb="4">
      <t>イガイ</t>
    </rPh>
    <rPh sb="5" eb="8">
      <t>ショクリョウヒン</t>
    </rPh>
    <phoneticPr fontId="2"/>
  </si>
  <si>
    <t>砂、砂利、砕石、レンガ、濾過砂</t>
    <rPh sb="0" eb="1">
      <t>スナ</t>
    </rPh>
    <rPh sb="2" eb="4">
      <t>ジャリ</t>
    </rPh>
    <rPh sb="5" eb="7">
      <t>サイセキ</t>
    </rPh>
    <rPh sb="12" eb="14">
      <t>ロカ</t>
    </rPh>
    <rPh sb="14" eb="15">
      <t>スナ</t>
    </rPh>
    <phoneticPr fontId="2"/>
  </si>
  <si>
    <t>コンクリートブロック、生コンクリート、ヒューム管</t>
    <rPh sb="11" eb="12">
      <t>ナマ</t>
    </rPh>
    <rPh sb="23" eb="24">
      <t>カン</t>
    </rPh>
    <phoneticPr fontId="2"/>
  </si>
  <si>
    <t>アスファルト合材、常温合材、乳剤</t>
    <rPh sb="6" eb="7">
      <t>ゴウ</t>
    </rPh>
    <rPh sb="7" eb="8">
      <t>ザイ</t>
    </rPh>
    <rPh sb="9" eb="11">
      <t>ジョウオン</t>
    </rPh>
    <rPh sb="11" eb="12">
      <t>ゴウ</t>
    </rPh>
    <rPh sb="12" eb="13">
      <t>ザイ</t>
    </rPh>
    <rPh sb="14" eb="16">
      <t>ニュウザイ</t>
    </rPh>
    <phoneticPr fontId="2"/>
  </si>
  <si>
    <t>鋼材、パイプ、ワイヤーロープ、グレーチング</t>
    <rPh sb="0" eb="2">
      <t>コウザイ</t>
    </rPh>
    <phoneticPr fontId="2"/>
  </si>
  <si>
    <t>直管、鋼管、異形管、継手、メーター、バルブ</t>
    <rPh sb="0" eb="1">
      <t>チョク</t>
    </rPh>
    <rPh sb="1" eb="2">
      <t>カン</t>
    </rPh>
    <rPh sb="3" eb="5">
      <t>コウカン</t>
    </rPh>
    <rPh sb="6" eb="8">
      <t>イギョウ</t>
    </rPh>
    <rPh sb="8" eb="9">
      <t>カン</t>
    </rPh>
    <rPh sb="10" eb="11">
      <t>ツギ</t>
    </rPh>
    <rPh sb="11" eb="12">
      <t>テ</t>
    </rPh>
    <phoneticPr fontId="2"/>
  </si>
  <si>
    <t>ガラス、畳、ふすま、トタン</t>
    <rPh sb="4" eb="5">
      <t>タタミ</t>
    </rPh>
    <phoneticPr fontId="2"/>
  </si>
  <si>
    <t>塗料、接着剤</t>
    <rPh sb="0" eb="2">
      <t>トリョウ</t>
    </rPh>
    <rPh sb="3" eb="6">
      <t>セッチャクザイ</t>
    </rPh>
    <phoneticPr fontId="2"/>
  </si>
  <si>
    <t>包装紙、ゴミ袋</t>
    <rPh sb="0" eb="3">
      <t>ホウソウシ</t>
    </rPh>
    <rPh sb="6" eb="7">
      <t>フクロ</t>
    </rPh>
    <phoneticPr fontId="2"/>
  </si>
  <si>
    <t>上記以外の資材</t>
    <rPh sb="0" eb="2">
      <t>ジョウキ</t>
    </rPh>
    <rPh sb="2" eb="4">
      <t>イガイ</t>
    </rPh>
    <rPh sb="5" eb="7">
      <t>シザイ</t>
    </rPh>
    <phoneticPr fontId="2"/>
  </si>
  <si>
    <t>自動車、バイク等</t>
    <rPh sb="0" eb="3">
      <t>ジドウシャ</t>
    </rPh>
    <rPh sb="7" eb="8">
      <t>トウ</t>
    </rPh>
    <phoneticPr fontId="2"/>
  </si>
  <si>
    <t>鉄屑（処理困難物及び破砕物）</t>
    <rPh sb="0" eb="2">
      <t>テツクズ</t>
    </rPh>
    <rPh sb="3" eb="5">
      <t>ショリ</t>
    </rPh>
    <rPh sb="5" eb="7">
      <t>コンナン</t>
    </rPh>
    <rPh sb="7" eb="8">
      <t>モノ</t>
    </rPh>
    <rPh sb="8" eb="9">
      <t>オヨ</t>
    </rPh>
    <rPh sb="10" eb="12">
      <t>ハサイ</t>
    </rPh>
    <rPh sb="12" eb="13">
      <t>モノ</t>
    </rPh>
    <phoneticPr fontId="2"/>
  </si>
  <si>
    <t>古紙、ダンボール、牛乳パック</t>
    <rPh sb="0" eb="2">
      <t>コシ</t>
    </rPh>
    <rPh sb="9" eb="11">
      <t>ギュウニュウ</t>
    </rPh>
    <phoneticPr fontId="2"/>
  </si>
  <si>
    <t>スチールプレス加工品、アルミ缶、スチール缶</t>
    <rPh sb="7" eb="10">
      <t>カコウヒン</t>
    </rPh>
    <rPh sb="14" eb="15">
      <t>カン</t>
    </rPh>
    <rPh sb="20" eb="21">
      <t>カン</t>
    </rPh>
    <phoneticPr fontId="2"/>
  </si>
  <si>
    <t>生びん</t>
    <rPh sb="0" eb="1">
      <t>ナマ</t>
    </rPh>
    <phoneticPr fontId="2"/>
  </si>
  <si>
    <t>布服</t>
    <rPh sb="0" eb="1">
      <t>ヌノ</t>
    </rPh>
    <rPh sb="1" eb="2">
      <t>フク</t>
    </rPh>
    <phoneticPr fontId="2"/>
  </si>
  <si>
    <t>ペットボトル、ペットボトル圧縮プレス加工品</t>
    <rPh sb="13" eb="15">
      <t>アッシュク</t>
    </rPh>
    <rPh sb="18" eb="21">
      <t>カコウヒン</t>
    </rPh>
    <phoneticPr fontId="2"/>
  </si>
  <si>
    <t>上記以外の処分品　</t>
    <rPh sb="0" eb="2">
      <t>ジョウキ</t>
    </rPh>
    <rPh sb="2" eb="4">
      <t>イガイ</t>
    </rPh>
    <rPh sb="5" eb="7">
      <t>ショブン</t>
    </rPh>
    <rPh sb="7" eb="8">
      <t>ヒン</t>
    </rPh>
    <phoneticPr fontId="2"/>
  </si>
  <si>
    <t>具体的例示</t>
    <phoneticPr fontId="5"/>
  </si>
  <si>
    <t>施設管理業務</t>
    <rPh sb="0" eb="2">
      <t>シセツ</t>
    </rPh>
    <rPh sb="2" eb="4">
      <t>カンリ</t>
    </rPh>
    <rPh sb="4" eb="6">
      <t>ギョウム</t>
    </rPh>
    <phoneticPr fontId="2"/>
  </si>
  <si>
    <t>設備保守管理業務</t>
    <rPh sb="0" eb="2">
      <t>セツビ</t>
    </rPh>
    <rPh sb="2" eb="4">
      <t>ホシュ</t>
    </rPh>
    <rPh sb="4" eb="6">
      <t>カンリ</t>
    </rPh>
    <rPh sb="6" eb="8">
      <t>ギョウム</t>
    </rPh>
    <phoneticPr fontId="2"/>
  </si>
  <si>
    <t>警備・受付業務</t>
    <rPh sb="0" eb="2">
      <t>ケイビ</t>
    </rPh>
    <rPh sb="3" eb="5">
      <t>ウケツケ</t>
    </rPh>
    <rPh sb="5" eb="7">
      <t>ギョウム</t>
    </rPh>
    <phoneticPr fontId="2"/>
  </si>
  <si>
    <t>企画・制作業務</t>
    <rPh sb="0" eb="2">
      <t>キカク</t>
    </rPh>
    <rPh sb="3" eb="5">
      <t>セイサク</t>
    </rPh>
    <rPh sb="5" eb="7">
      <t>ギョウム</t>
    </rPh>
    <phoneticPr fontId="2"/>
  </si>
  <si>
    <t>情報処理・通信業務</t>
    <rPh sb="0" eb="2">
      <t>ジョウホウ</t>
    </rPh>
    <rPh sb="2" eb="4">
      <t>ショリ</t>
    </rPh>
    <rPh sb="5" eb="7">
      <t>ツウシン</t>
    </rPh>
    <rPh sb="7" eb="9">
      <t>ギョウム</t>
    </rPh>
    <phoneticPr fontId="2"/>
  </si>
  <si>
    <t>医療関係業務</t>
    <rPh sb="0" eb="2">
      <t>イリョウ</t>
    </rPh>
    <rPh sb="2" eb="4">
      <t>カンケイ</t>
    </rPh>
    <rPh sb="4" eb="6">
      <t>ギョウム</t>
    </rPh>
    <phoneticPr fontId="2"/>
  </si>
  <si>
    <t>廃棄物処理</t>
    <rPh sb="0" eb="3">
      <t>ハイキブツ</t>
    </rPh>
    <rPh sb="3" eb="5">
      <t>ショリ</t>
    </rPh>
    <phoneticPr fontId="2"/>
  </si>
  <si>
    <t>その他業務</t>
    <rPh sb="2" eb="3">
      <t>タ</t>
    </rPh>
    <rPh sb="3" eb="5">
      <t>ギョウム</t>
    </rPh>
    <phoneticPr fontId="2"/>
  </si>
  <si>
    <t>賃貸借</t>
    <rPh sb="0" eb="3">
      <t>チンタイシャク</t>
    </rPh>
    <phoneticPr fontId="2"/>
  </si>
  <si>
    <t>その他</t>
    <rPh sb="2" eb="3">
      <t>タ</t>
    </rPh>
    <phoneticPr fontId="2"/>
  </si>
  <si>
    <t>建築物清掃</t>
    <rPh sb="0" eb="3">
      <t>ケンチクブツ</t>
    </rPh>
    <rPh sb="3" eb="5">
      <t>セイソウ</t>
    </rPh>
    <phoneticPr fontId="2"/>
  </si>
  <si>
    <t>空気環境測定</t>
    <rPh sb="0" eb="2">
      <t>クウキ</t>
    </rPh>
    <rPh sb="2" eb="4">
      <t>カンキョウ</t>
    </rPh>
    <rPh sb="4" eb="6">
      <t>ソクテイ</t>
    </rPh>
    <phoneticPr fontId="2"/>
  </si>
  <si>
    <t>飲料水水質検査</t>
    <rPh sb="0" eb="3">
      <t>インリョウスイ</t>
    </rPh>
    <rPh sb="3" eb="5">
      <t>スイシツ</t>
    </rPh>
    <rPh sb="5" eb="7">
      <t>ケンサ</t>
    </rPh>
    <phoneticPr fontId="2"/>
  </si>
  <si>
    <t>ねずみ等害虫駆除</t>
    <rPh sb="3" eb="4">
      <t>トウ</t>
    </rPh>
    <rPh sb="4" eb="6">
      <t>ガイチュウ</t>
    </rPh>
    <rPh sb="6" eb="8">
      <t>クジョ</t>
    </rPh>
    <phoneticPr fontId="2"/>
  </si>
  <si>
    <t>プール水質検査</t>
    <rPh sb="3" eb="5">
      <t>スイシツ</t>
    </rPh>
    <rPh sb="5" eb="7">
      <t>ケンサ</t>
    </rPh>
    <phoneticPr fontId="2"/>
  </si>
  <si>
    <t>植栽管理・草刈等</t>
    <rPh sb="0" eb="2">
      <t>ショクサイ</t>
    </rPh>
    <rPh sb="2" eb="4">
      <t>カンリ</t>
    </rPh>
    <rPh sb="5" eb="7">
      <t>クサカリ</t>
    </rPh>
    <rPh sb="7" eb="8">
      <t>トウ</t>
    </rPh>
    <phoneticPr fontId="2"/>
  </si>
  <si>
    <t>建築物定期点検</t>
    <rPh sb="0" eb="3">
      <t>ケンチクブツ</t>
    </rPh>
    <rPh sb="3" eb="5">
      <t>テイキ</t>
    </rPh>
    <rPh sb="5" eb="7">
      <t>テンケン</t>
    </rPh>
    <phoneticPr fontId="2"/>
  </si>
  <si>
    <t>上水道設備点検</t>
    <rPh sb="0" eb="3">
      <t>ジョウスイドウ</t>
    </rPh>
    <rPh sb="3" eb="5">
      <t>セツビ</t>
    </rPh>
    <rPh sb="5" eb="7">
      <t>テンケン</t>
    </rPh>
    <phoneticPr fontId="2"/>
  </si>
  <si>
    <t>貯水槽点検清掃</t>
    <rPh sb="0" eb="2">
      <t>チョスイ</t>
    </rPh>
    <rPh sb="2" eb="3">
      <t>ソウ</t>
    </rPh>
    <rPh sb="3" eb="5">
      <t>テンケン</t>
    </rPh>
    <rPh sb="5" eb="7">
      <t>セイソウ</t>
    </rPh>
    <phoneticPr fontId="2"/>
  </si>
  <si>
    <t>浄化槽保守点検清掃</t>
    <rPh sb="0" eb="3">
      <t>ジョウカソウ</t>
    </rPh>
    <rPh sb="3" eb="5">
      <t>ホシュ</t>
    </rPh>
    <rPh sb="5" eb="7">
      <t>テンケン</t>
    </rPh>
    <rPh sb="7" eb="9">
      <t>セイソウ</t>
    </rPh>
    <phoneticPr fontId="2"/>
  </si>
  <si>
    <t>下水道設備維持管理点検清掃</t>
    <rPh sb="0" eb="3">
      <t>ゲスイドウ</t>
    </rPh>
    <rPh sb="3" eb="5">
      <t>セツビ</t>
    </rPh>
    <rPh sb="5" eb="7">
      <t>イジ</t>
    </rPh>
    <rPh sb="7" eb="9">
      <t>カンリ</t>
    </rPh>
    <rPh sb="9" eb="11">
      <t>テンケン</t>
    </rPh>
    <rPh sb="11" eb="13">
      <t>セイソウ</t>
    </rPh>
    <phoneticPr fontId="2"/>
  </si>
  <si>
    <t>電気設備保守点検</t>
    <rPh sb="0" eb="2">
      <t>デンキ</t>
    </rPh>
    <rPh sb="2" eb="4">
      <t>セツビ</t>
    </rPh>
    <rPh sb="4" eb="6">
      <t>ホシュ</t>
    </rPh>
    <rPh sb="6" eb="8">
      <t>テンケン</t>
    </rPh>
    <phoneticPr fontId="2"/>
  </si>
  <si>
    <t>エレベーター・昇降機・自動ドア保守点検</t>
    <rPh sb="7" eb="10">
      <t>ショウコウキ</t>
    </rPh>
    <rPh sb="11" eb="13">
      <t>ジドウ</t>
    </rPh>
    <rPh sb="15" eb="17">
      <t>ホシュ</t>
    </rPh>
    <rPh sb="17" eb="19">
      <t>テンケン</t>
    </rPh>
    <phoneticPr fontId="2"/>
  </si>
  <si>
    <t>空調設備保守点検</t>
    <rPh sb="0" eb="2">
      <t>クウチョウ</t>
    </rPh>
    <rPh sb="2" eb="4">
      <t>セツビ</t>
    </rPh>
    <rPh sb="4" eb="6">
      <t>ホシュ</t>
    </rPh>
    <rPh sb="6" eb="8">
      <t>テンケン</t>
    </rPh>
    <phoneticPr fontId="2"/>
  </si>
  <si>
    <t>ダクト清掃</t>
    <rPh sb="3" eb="5">
      <t>セイソウ</t>
    </rPh>
    <phoneticPr fontId="2"/>
  </si>
  <si>
    <t>消防設備保守点検</t>
    <rPh sb="0" eb="2">
      <t>ショウボウ</t>
    </rPh>
    <rPh sb="2" eb="4">
      <t>セツビ</t>
    </rPh>
    <rPh sb="4" eb="6">
      <t>ホシュ</t>
    </rPh>
    <rPh sb="6" eb="8">
      <t>テンケン</t>
    </rPh>
    <phoneticPr fontId="2"/>
  </si>
  <si>
    <t>電話交換機保守点検</t>
    <rPh sb="0" eb="2">
      <t>デンワ</t>
    </rPh>
    <rPh sb="2" eb="4">
      <t>コウカン</t>
    </rPh>
    <rPh sb="4" eb="5">
      <t>キ</t>
    </rPh>
    <rPh sb="5" eb="7">
      <t>ホシュ</t>
    </rPh>
    <rPh sb="7" eb="9">
      <t>テンケン</t>
    </rPh>
    <phoneticPr fontId="2"/>
  </si>
  <si>
    <t>ボイラー清掃・保守点検</t>
    <rPh sb="4" eb="6">
      <t>セイソウ</t>
    </rPh>
    <rPh sb="7" eb="9">
      <t>ホシュ</t>
    </rPh>
    <rPh sb="9" eb="11">
      <t>テンケン</t>
    </rPh>
    <phoneticPr fontId="2"/>
  </si>
  <si>
    <t>機械・音響設備保守点検</t>
    <rPh sb="0" eb="2">
      <t>キカイ</t>
    </rPh>
    <rPh sb="3" eb="5">
      <t>オンキョウ</t>
    </rPh>
    <rPh sb="5" eb="7">
      <t>セツビ</t>
    </rPh>
    <rPh sb="7" eb="9">
      <t>ホシュ</t>
    </rPh>
    <rPh sb="9" eb="11">
      <t>テンケン</t>
    </rPh>
    <phoneticPr fontId="2"/>
  </si>
  <si>
    <t>施設警備</t>
    <rPh sb="0" eb="2">
      <t>シセツ</t>
    </rPh>
    <rPh sb="2" eb="4">
      <t>ケイビ</t>
    </rPh>
    <phoneticPr fontId="2"/>
  </si>
  <si>
    <t>機械警備</t>
    <rPh sb="0" eb="2">
      <t>キカイ</t>
    </rPh>
    <rPh sb="2" eb="4">
      <t>ケイビ</t>
    </rPh>
    <phoneticPr fontId="2"/>
  </si>
  <si>
    <t>駐車場管理</t>
    <rPh sb="0" eb="3">
      <t>チュウシャジョウ</t>
    </rPh>
    <rPh sb="3" eb="5">
      <t>カンリ</t>
    </rPh>
    <phoneticPr fontId="2"/>
  </si>
  <si>
    <t>調査・研究（自然科学分野）</t>
    <rPh sb="0" eb="2">
      <t>チョウサ</t>
    </rPh>
    <rPh sb="3" eb="5">
      <t>ケンキュウ</t>
    </rPh>
    <rPh sb="6" eb="8">
      <t>シゼン</t>
    </rPh>
    <rPh sb="8" eb="10">
      <t>カガク</t>
    </rPh>
    <rPh sb="10" eb="12">
      <t>ブンヤ</t>
    </rPh>
    <phoneticPr fontId="2"/>
  </si>
  <si>
    <t>調査・分析（社会経済分野）</t>
    <rPh sb="0" eb="2">
      <t>チョウサ</t>
    </rPh>
    <rPh sb="3" eb="5">
      <t>ブンセキ</t>
    </rPh>
    <rPh sb="6" eb="8">
      <t>シャカイ</t>
    </rPh>
    <rPh sb="8" eb="10">
      <t>ケイザイ</t>
    </rPh>
    <rPh sb="10" eb="12">
      <t>ブンヤ</t>
    </rPh>
    <phoneticPr fontId="2"/>
  </si>
  <si>
    <t>環境測定</t>
    <rPh sb="0" eb="2">
      <t>カンキョウ</t>
    </rPh>
    <rPh sb="2" eb="4">
      <t>ソクテイ</t>
    </rPh>
    <phoneticPr fontId="2"/>
  </si>
  <si>
    <t>計画策定</t>
    <rPh sb="0" eb="2">
      <t>ケイカク</t>
    </rPh>
    <rPh sb="2" eb="4">
      <t>サクテイ</t>
    </rPh>
    <phoneticPr fontId="2"/>
  </si>
  <si>
    <t>漏水調査</t>
    <rPh sb="0" eb="2">
      <t>ロウスイ</t>
    </rPh>
    <rPh sb="2" eb="4">
      <t>チョウサ</t>
    </rPh>
    <phoneticPr fontId="2"/>
  </si>
  <si>
    <t>広告・宣伝</t>
    <rPh sb="0" eb="2">
      <t>コウコク</t>
    </rPh>
    <rPh sb="3" eb="5">
      <t>センデン</t>
    </rPh>
    <phoneticPr fontId="2"/>
  </si>
  <si>
    <t>イベント等の企画</t>
    <rPh sb="4" eb="5">
      <t>トウ</t>
    </rPh>
    <rPh sb="6" eb="8">
      <t>キカク</t>
    </rPh>
    <phoneticPr fontId="2"/>
  </si>
  <si>
    <t>イベント等の運営</t>
    <rPh sb="4" eb="5">
      <t>トウ</t>
    </rPh>
    <rPh sb="6" eb="8">
      <t>ウンエイ</t>
    </rPh>
    <phoneticPr fontId="2"/>
  </si>
  <si>
    <t>デザイン企画</t>
    <rPh sb="4" eb="6">
      <t>キカク</t>
    </rPh>
    <phoneticPr fontId="2"/>
  </si>
  <si>
    <t>システム設計・開発</t>
    <rPh sb="4" eb="6">
      <t>セッケイ</t>
    </rPh>
    <rPh sb="7" eb="9">
      <t>カイハツ</t>
    </rPh>
    <phoneticPr fontId="2"/>
  </si>
  <si>
    <t>データ入力・処理</t>
    <rPh sb="3" eb="5">
      <t>ニュウリョク</t>
    </rPh>
    <rPh sb="6" eb="8">
      <t>ショリ</t>
    </rPh>
    <phoneticPr fontId="2"/>
  </si>
  <si>
    <t>コンピュータ・システム保守点検</t>
    <rPh sb="11" eb="13">
      <t>ホシュ</t>
    </rPh>
    <rPh sb="13" eb="15">
      <t>テンケン</t>
    </rPh>
    <phoneticPr fontId="2"/>
  </si>
  <si>
    <t>ホームページ作成</t>
    <rPh sb="6" eb="8">
      <t>サクセイ</t>
    </rPh>
    <phoneticPr fontId="2"/>
  </si>
  <si>
    <t>電話・通信回線サービス</t>
    <rPh sb="0" eb="2">
      <t>デンワ</t>
    </rPh>
    <rPh sb="3" eb="5">
      <t>ツウシン</t>
    </rPh>
    <rPh sb="5" eb="7">
      <t>カイセン</t>
    </rPh>
    <phoneticPr fontId="2"/>
  </si>
  <si>
    <t>一般廃棄物収集・運搬</t>
    <rPh sb="0" eb="2">
      <t>イッパン</t>
    </rPh>
    <rPh sb="2" eb="5">
      <t>ハイキブツ</t>
    </rPh>
    <rPh sb="5" eb="7">
      <t>シュウシュウ</t>
    </rPh>
    <rPh sb="8" eb="10">
      <t>ウンパン</t>
    </rPh>
    <phoneticPr fontId="2"/>
  </si>
  <si>
    <t>一般廃棄物処分</t>
    <rPh sb="0" eb="2">
      <t>イッパン</t>
    </rPh>
    <rPh sb="2" eb="5">
      <t>ハイキブツ</t>
    </rPh>
    <rPh sb="5" eb="7">
      <t>ショブン</t>
    </rPh>
    <phoneticPr fontId="2"/>
  </si>
  <si>
    <t>産業廃棄物収集・運搬</t>
    <rPh sb="0" eb="2">
      <t>サンギョウ</t>
    </rPh>
    <rPh sb="2" eb="5">
      <t>ハイキブツ</t>
    </rPh>
    <rPh sb="5" eb="7">
      <t>シュウシュウ</t>
    </rPh>
    <rPh sb="8" eb="10">
      <t>ウンパン</t>
    </rPh>
    <phoneticPr fontId="2"/>
  </si>
  <si>
    <t>産業廃棄物処分</t>
    <rPh sb="0" eb="2">
      <t>サンギョウ</t>
    </rPh>
    <rPh sb="2" eb="5">
      <t>ハイキブツ</t>
    </rPh>
    <rPh sb="5" eb="7">
      <t>ショブン</t>
    </rPh>
    <phoneticPr fontId="2"/>
  </si>
  <si>
    <t>特別管理廃棄物収集・運搬</t>
    <rPh sb="0" eb="2">
      <t>トクベツ</t>
    </rPh>
    <rPh sb="2" eb="4">
      <t>カンリ</t>
    </rPh>
    <rPh sb="4" eb="7">
      <t>ハイキブツ</t>
    </rPh>
    <rPh sb="7" eb="9">
      <t>シュウシュウ</t>
    </rPh>
    <rPh sb="10" eb="12">
      <t>ウンパン</t>
    </rPh>
    <phoneticPr fontId="2"/>
  </si>
  <si>
    <t>特別管理廃棄物処分</t>
    <rPh sb="0" eb="2">
      <t>トクベツ</t>
    </rPh>
    <rPh sb="2" eb="4">
      <t>カンリ</t>
    </rPh>
    <rPh sb="4" eb="7">
      <t>ハイキブツ</t>
    </rPh>
    <rPh sb="7" eb="9">
      <t>ショブン</t>
    </rPh>
    <phoneticPr fontId="2"/>
  </si>
  <si>
    <t>運搬</t>
    <rPh sb="0" eb="2">
      <t>ウンパン</t>
    </rPh>
    <phoneticPr fontId="2"/>
  </si>
  <si>
    <t>人材派遣サービス</t>
    <rPh sb="0" eb="2">
      <t>ジンザイ</t>
    </rPh>
    <rPh sb="2" eb="4">
      <t>ハケン</t>
    </rPh>
    <phoneticPr fontId="2"/>
  </si>
  <si>
    <t>調査・コンサルティング</t>
    <rPh sb="0" eb="2">
      <t>チョウサ</t>
    </rPh>
    <phoneticPr fontId="2"/>
  </si>
  <si>
    <t>事務機器等</t>
    <rPh sb="0" eb="2">
      <t>ジム</t>
    </rPh>
    <rPh sb="2" eb="4">
      <t>キキ</t>
    </rPh>
    <rPh sb="4" eb="5">
      <t>トウ</t>
    </rPh>
    <phoneticPr fontId="2"/>
  </si>
  <si>
    <t>パソコン・ネットワーク機器類</t>
    <rPh sb="11" eb="14">
      <t>キキルイ</t>
    </rPh>
    <phoneticPr fontId="2"/>
  </si>
  <si>
    <t>日用品類</t>
    <rPh sb="0" eb="3">
      <t>ニチヨウヒン</t>
    </rPh>
    <rPh sb="3" eb="4">
      <t>ルイ</t>
    </rPh>
    <phoneticPr fontId="2"/>
  </si>
  <si>
    <t>イベント用品類</t>
    <rPh sb="4" eb="6">
      <t>ヨウヒン</t>
    </rPh>
    <rPh sb="6" eb="7">
      <t>タグイ</t>
    </rPh>
    <phoneticPr fontId="2"/>
  </si>
  <si>
    <t>その他の具体的な内容</t>
    <rPh sb="2" eb="3">
      <t>タ</t>
    </rPh>
    <rPh sb="4" eb="7">
      <t>グタイテキ</t>
    </rPh>
    <rPh sb="8" eb="10">
      <t>ナイヨウ</t>
    </rPh>
    <phoneticPr fontId="5"/>
  </si>
  <si>
    <t>現存価格(減価償却後)(千円)</t>
    <rPh sb="12" eb="14">
      <t>センエン</t>
    </rPh>
    <phoneticPr fontId="5"/>
  </si>
  <si>
    <t>直前２年間の平均売上額(千円)</t>
    <rPh sb="0" eb="2">
      <t>チョクゼン</t>
    </rPh>
    <rPh sb="3" eb="5">
      <t>ネンカン</t>
    </rPh>
    <rPh sb="6" eb="8">
      <t>ヘイキン</t>
    </rPh>
    <rPh sb="8" eb="10">
      <t>ウリアゲ</t>
    </rPh>
    <rPh sb="10" eb="11">
      <t>ガク</t>
    </rPh>
    <rPh sb="12" eb="14">
      <t>センエン</t>
    </rPh>
    <phoneticPr fontId="5"/>
  </si>
  <si>
    <t>ペットボトル</t>
    <phoneticPr fontId="2"/>
  </si>
  <si>
    <t>参加を希望する場合、希望欄にリストから「○」を選択してください。</t>
    <rPh sb="0" eb="2">
      <t>サンカ</t>
    </rPh>
    <rPh sb="3" eb="5">
      <t>キボウ</t>
    </rPh>
    <rPh sb="7" eb="9">
      <t>バアイ</t>
    </rPh>
    <rPh sb="10" eb="12">
      <t>キボウ</t>
    </rPh>
    <rPh sb="12" eb="13">
      <t>ラン</t>
    </rPh>
    <rPh sb="23" eb="25">
      <t>センタク</t>
    </rPh>
    <phoneticPr fontId="5"/>
  </si>
  <si>
    <t>庁舎、事務所、施設の清掃</t>
    <rPh sb="0" eb="2">
      <t>チョウシャ</t>
    </rPh>
    <rPh sb="3" eb="5">
      <t>ジム</t>
    </rPh>
    <rPh sb="5" eb="6">
      <t>ショ</t>
    </rPh>
    <rPh sb="7" eb="9">
      <t>シセツ</t>
    </rPh>
    <rPh sb="10" eb="12">
      <t>セイソウ</t>
    </rPh>
    <phoneticPr fontId="2"/>
  </si>
  <si>
    <t>建築物空気環境測定</t>
    <rPh sb="0" eb="3">
      <t>ケンチクブツ</t>
    </rPh>
    <rPh sb="3" eb="5">
      <t>クウキ</t>
    </rPh>
    <rPh sb="5" eb="7">
      <t>カンキョウ</t>
    </rPh>
    <rPh sb="7" eb="9">
      <t>ソクテイ</t>
    </rPh>
    <phoneticPr fontId="2"/>
  </si>
  <si>
    <t>建築物飲料水水質検査</t>
    <rPh sb="0" eb="3">
      <t>ケンチクブツ</t>
    </rPh>
    <rPh sb="3" eb="6">
      <t>インリョウスイ</t>
    </rPh>
    <rPh sb="6" eb="8">
      <t>スイシツ</t>
    </rPh>
    <rPh sb="8" eb="10">
      <t>ケンサ</t>
    </rPh>
    <phoneticPr fontId="2"/>
  </si>
  <si>
    <t>建築物内ねずみ、シロアリ、ゴキブリ等の駆除</t>
    <rPh sb="0" eb="2">
      <t>ケンチク</t>
    </rPh>
    <rPh sb="2" eb="3">
      <t>モノ</t>
    </rPh>
    <rPh sb="3" eb="4">
      <t>ナイ</t>
    </rPh>
    <rPh sb="17" eb="18">
      <t>トウ</t>
    </rPh>
    <rPh sb="19" eb="21">
      <t>クジョ</t>
    </rPh>
    <phoneticPr fontId="2"/>
  </si>
  <si>
    <t>剪定、倒木処理、除草、草刈、施設緑化</t>
    <rPh sb="0" eb="2">
      <t>センテイ</t>
    </rPh>
    <rPh sb="3" eb="5">
      <t>トウボク</t>
    </rPh>
    <rPh sb="5" eb="7">
      <t>ショリ</t>
    </rPh>
    <rPh sb="8" eb="10">
      <t>ジョソウ</t>
    </rPh>
    <rPh sb="11" eb="12">
      <t>クサ</t>
    </rPh>
    <rPh sb="12" eb="13">
      <t>カリ</t>
    </rPh>
    <rPh sb="14" eb="16">
      <t>シセツ</t>
    </rPh>
    <rPh sb="16" eb="18">
      <t>リョッカ</t>
    </rPh>
    <phoneticPr fontId="2"/>
  </si>
  <si>
    <t>建築基準法第１２条第２項による建築物の定期点検</t>
    <rPh sb="0" eb="2">
      <t>ケンチク</t>
    </rPh>
    <rPh sb="2" eb="5">
      <t>キジュンホウ</t>
    </rPh>
    <rPh sb="5" eb="6">
      <t>ダイ</t>
    </rPh>
    <rPh sb="8" eb="9">
      <t>ジョウ</t>
    </rPh>
    <rPh sb="9" eb="10">
      <t>ダイ</t>
    </rPh>
    <rPh sb="11" eb="12">
      <t>コウ</t>
    </rPh>
    <rPh sb="15" eb="18">
      <t>ケンチクブツ</t>
    </rPh>
    <rPh sb="19" eb="21">
      <t>テイキ</t>
    </rPh>
    <rPh sb="21" eb="23">
      <t>テンケン</t>
    </rPh>
    <phoneticPr fontId="2"/>
  </si>
  <si>
    <t>プール施設管理、斎場運転管理等、その他</t>
    <rPh sb="3" eb="5">
      <t>シセツ</t>
    </rPh>
    <rPh sb="5" eb="7">
      <t>カンリ</t>
    </rPh>
    <rPh sb="8" eb="10">
      <t>サイジョウ</t>
    </rPh>
    <rPh sb="10" eb="12">
      <t>ウンテン</t>
    </rPh>
    <rPh sb="12" eb="14">
      <t>カンリ</t>
    </rPh>
    <rPh sb="14" eb="15">
      <t>トウ</t>
    </rPh>
    <rPh sb="18" eb="19">
      <t>タ</t>
    </rPh>
    <phoneticPr fontId="2"/>
  </si>
  <si>
    <t>水漏れ、凍結</t>
    <rPh sb="0" eb="2">
      <t>ミズモ</t>
    </rPh>
    <rPh sb="4" eb="6">
      <t>トウケツ</t>
    </rPh>
    <phoneticPr fontId="2"/>
  </si>
  <si>
    <t>貯水槽、受水槽等の点検・清掃</t>
    <rPh sb="0" eb="2">
      <t>チョスイ</t>
    </rPh>
    <rPh sb="2" eb="3">
      <t>ソウ</t>
    </rPh>
    <rPh sb="4" eb="5">
      <t>ウ</t>
    </rPh>
    <rPh sb="5" eb="7">
      <t>スイソウ</t>
    </rPh>
    <rPh sb="7" eb="8">
      <t>トウ</t>
    </rPh>
    <rPh sb="9" eb="11">
      <t>テンケン</t>
    </rPh>
    <rPh sb="12" eb="14">
      <t>セイソウ</t>
    </rPh>
    <phoneticPr fontId="2"/>
  </si>
  <si>
    <t>浄化槽、合併処理槽の点検・清掃</t>
    <rPh sb="0" eb="3">
      <t>ジョウカソウ</t>
    </rPh>
    <rPh sb="4" eb="6">
      <t>ガッペイ</t>
    </rPh>
    <rPh sb="6" eb="8">
      <t>ショリ</t>
    </rPh>
    <rPh sb="8" eb="9">
      <t>ソウ</t>
    </rPh>
    <rPh sb="10" eb="12">
      <t>テンケン</t>
    </rPh>
    <rPh sb="13" eb="15">
      <t>セイソウ</t>
    </rPh>
    <phoneticPr fontId="2"/>
  </si>
  <si>
    <t>管渠処理場、ポンプ施設等の維持管理・点検・清掃</t>
    <rPh sb="0" eb="1">
      <t>カン</t>
    </rPh>
    <rPh sb="1" eb="2">
      <t>キョ</t>
    </rPh>
    <rPh sb="2" eb="5">
      <t>ショリジョウ</t>
    </rPh>
    <rPh sb="9" eb="11">
      <t>シセツ</t>
    </rPh>
    <rPh sb="11" eb="12">
      <t>トウ</t>
    </rPh>
    <rPh sb="13" eb="15">
      <t>イジ</t>
    </rPh>
    <rPh sb="15" eb="17">
      <t>カンリ</t>
    </rPh>
    <rPh sb="18" eb="20">
      <t>テンケン</t>
    </rPh>
    <rPh sb="21" eb="23">
      <t>セイソウ</t>
    </rPh>
    <phoneticPr fontId="2"/>
  </si>
  <si>
    <t>受電設備等保守点検、自家発電設備保守点検</t>
    <rPh sb="0" eb="2">
      <t>ジュデン</t>
    </rPh>
    <rPh sb="2" eb="4">
      <t>セツビ</t>
    </rPh>
    <rPh sb="4" eb="5">
      <t>トウ</t>
    </rPh>
    <rPh sb="5" eb="7">
      <t>ホシュ</t>
    </rPh>
    <rPh sb="7" eb="9">
      <t>テンケン</t>
    </rPh>
    <rPh sb="10" eb="12">
      <t>ジカ</t>
    </rPh>
    <rPh sb="12" eb="14">
      <t>ハツデン</t>
    </rPh>
    <rPh sb="14" eb="16">
      <t>セツビ</t>
    </rPh>
    <rPh sb="16" eb="18">
      <t>ホシュ</t>
    </rPh>
    <rPh sb="18" eb="20">
      <t>テンケン</t>
    </rPh>
    <phoneticPr fontId="2"/>
  </si>
  <si>
    <t>エレベーター、昇降機の保守点検</t>
    <rPh sb="7" eb="10">
      <t>ショウコウキ</t>
    </rPh>
    <rPh sb="11" eb="13">
      <t>ホシュ</t>
    </rPh>
    <rPh sb="13" eb="15">
      <t>テンケン</t>
    </rPh>
    <phoneticPr fontId="2"/>
  </si>
  <si>
    <t>空調設備、冷暖房の保守点検</t>
    <rPh sb="0" eb="2">
      <t>クウチョウ</t>
    </rPh>
    <rPh sb="2" eb="4">
      <t>セツビ</t>
    </rPh>
    <rPh sb="5" eb="8">
      <t>レイダンボウ</t>
    </rPh>
    <rPh sb="9" eb="11">
      <t>ホシュ</t>
    </rPh>
    <rPh sb="11" eb="13">
      <t>テンケン</t>
    </rPh>
    <phoneticPr fontId="2"/>
  </si>
  <si>
    <t>空調、厨房ダクト清掃</t>
    <rPh sb="0" eb="2">
      <t>クウチョウ</t>
    </rPh>
    <rPh sb="3" eb="5">
      <t>チュウボウ</t>
    </rPh>
    <rPh sb="8" eb="10">
      <t>セイソウ</t>
    </rPh>
    <phoneticPr fontId="2"/>
  </si>
  <si>
    <t>消火設備、火災報知設備等の保守点検</t>
    <rPh sb="0" eb="2">
      <t>ショウカ</t>
    </rPh>
    <rPh sb="2" eb="4">
      <t>セツビ</t>
    </rPh>
    <rPh sb="5" eb="7">
      <t>カサイ</t>
    </rPh>
    <rPh sb="7" eb="9">
      <t>ホウチ</t>
    </rPh>
    <rPh sb="9" eb="12">
      <t>セツビナド</t>
    </rPh>
    <rPh sb="13" eb="15">
      <t>ホシュ</t>
    </rPh>
    <rPh sb="15" eb="17">
      <t>テンケン</t>
    </rPh>
    <phoneticPr fontId="2"/>
  </si>
  <si>
    <t>上記以外の業務　</t>
    <rPh sb="0" eb="2">
      <t>ジョウキ</t>
    </rPh>
    <rPh sb="2" eb="4">
      <t>イガイ</t>
    </rPh>
    <rPh sb="5" eb="7">
      <t>ギョウム</t>
    </rPh>
    <phoneticPr fontId="2"/>
  </si>
  <si>
    <t>監視、宿日直、パトロール、イベント警備</t>
    <rPh sb="0" eb="2">
      <t>カンシ</t>
    </rPh>
    <rPh sb="3" eb="4">
      <t>シュク</t>
    </rPh>
    <rPh sb="4" eb="6">
      <t>ニッチョク</t>
    </rPh>
    <rPh sb="17" eb="19">
      <t>ケイビ</t>
    </rPh>
    <phoneticPr fontId="2"/>
  </si>
  <si>
    <t>監視、警報機器による遠隔警備</t>
    <rPh sb="0" eb="2">
      <t>カンシ</t>
    </rPh>
    <rPh sb="3" eb="5">
      <t>ケイホウ</t>
    </rPh>
    <rPh sb="5" eb="7">
      <t>キキ</t>
    </rPh>
    <rPh sb="10" eb="12">
      <t>エンカク</t>
    </rPh>
    <rPh sb="12" eb="14">
      <t>ケイビ</t>
    </rPh>
    <phoneticPr fontId="2"/>
  </si>
  <si>
    <t>駐車場の管理・点検</t>
    <rPh sb="0" eb="3">
      <t>チュウシャジョウ</t>
    </rPh>
    <rPh sb="4" eb="6">
      <t>カンリ</t>
    </rPh>
    <rPh sb="7" eb="9">
      <t>テンケン</t>
    </rPh>
    <phoneticPr fontId="2"/>
  </si>
  <si>
    <t>上記以外の業務</t>
    <rPh sb="0" eb="2">
      <t>ジョウキ</t>
    </rPh>
    <rPh sb="2" eb="4">
      <t>イガイ</t>
    </rPh>
    <rPh sb="5" eb="7">
      <t>ギョウム</t>
    </rPh>
    <phoneticPr fontId="2"/>
  </si>
  <si>
    <t>各種試験研究、技術開発研究</t>
    <rPh sb="0" eb="2">
      <t>カクシュ</t>
    </rPh>
    <rPh sb="2" eb="4">
      <t>シケン</t>
    </rPh>
    <rPh sb="4" eb="6">
      <t>ケンキュウ</t>
    </rPh>
    <rPh sb="7" eb="9">
      <t>ギジュツ</t>
    </rPh>
    <rPh sb="9" eb="11">
      <t>カイハツ</t>
    </rPh>
    <rPh sb="11" eb="13">
      <t>ケンキュウ</t>
    </rPh>
    <phoneticPr fontId="2"/>
  </si>
  <si>
    <t>ダイオキシン、ばい煙、悪臭、騒音、アスベスト</t>
    <rPh sb="11" eb="13">
      <t>アクシュウ</t>
    </rPh>
    <rPh sb="14" eb="16">
      <t>ソウオン</t>
    </rPh>
    <phoneticPr fontId="2"/>
  </si>
  <si>
    <t>基本計画、総合計画、産業政策、福祉政策</t>
    <rPh sb="0" eb="2">
      <t>キホン</t>
    </rPh>
    <rPh sb="2" eb="4">
      <t>ケイカク</t>
    </rPh>
    <rPh sb="5" eb="7">
      <t>ソウゴウ</t>
    </rPh>
    <rPh sb="7" eb="9">
      <t>ケイカク</t>
    </rPh>
    <rPh sb="10" eb="12">
      <t>サンギョウ</t>
    </rPh>
    <rPh sb="12" eb="14">
      <t>セイサク</t>
    </rPh>
    <rPh sb="15" eb="17">
      <t>フクシ</t>
    </rPh>
    <rPh sb="17" eb="19">
      <t>セイサク</t>
    </rPh>
    <phoneticPr fontId="2"/>
  </si>
  <si>
    <t>テレビ、ラジオ、新聞等による広告及び宣伝</t>
    <rPh sb="8" eb="10">
      <t>シンブン</t>
    </rPh>
    <rPh sb="10" eb="11">
      <t>トウ</t>
    </rPh>
    <rPh sb="14" eb="16">
      <t>コウコク</t>
    </rPh>
    <rPh sb="16" eb="17">
      <t>オヨ</t>
    </rPh>
    <rPh sb="18" eb="20">
      <t>センデン</t>
    </rPh>
    <phoneticPr fontId="2"/>
  </si>
  <si>
    <t>イベント・セミナー等の企画・立案</t>
    <rPh sb="9" eb="10">
      <t>トウ</t>
    </rPh>
    <rPh sb="11" eb="13">
      <t>キカク</t>
    </rPh>
    <rPh sb="14" eb="16">
      <t>リツアン</t>
    </rPh>
    <phoneticPr fontId="2"/>
  </si>
  <si>
    <t>会場設営、展示作業、イベント・セミナー等の運営</t>
    <rPh sb="0" eb="2">
      <t>カイジョウ</t>
    </rPh>
    <rPh sb="2" eb="4">
      <t>セツエイ</t>
    </rPh>
    <rPh sb="5" eb="7">
      <t>テンジ</t>
    </rPh>
    <rPh sb="7" eb="9">
      <t>サギョウ</t>
    </rPh>
    <rPh sb="19" eb="20">
      <t>トウ</t>
    </rPh>
    <rPh sb="21" eb="23">
      <t>ウンエイ</t>
    </rPh>
    <phoneticPr fontId="2"/>
  </si>
  <si>
    <t>看板・印刷物等のデザイン企画・制作</t>
    <rPh sb="0" eb="2">
      <t>カンバン</t>
    </rPh>
    <rPh sb="3" eb="5">
      <t>インサツ</t>
    </rPh>
    <rPh sb="5" eb="6">
      <t>モノ</t>
    </rPh>
    <rPh sb="6" eb="7">
      <t>トウ</t>
    </rPh>
    <rPh sb="12" eb="14">
      <t>キカク</t>
    </rPh>
    <rPh sb="15" eb="17">
      <t>セイサク</t>
    </rPh>
    <phoneticPr fontId="2"/>
  </si>
  <si>
    <t>システムの基本設計、システム開発</t>
    <rPh sb="5" eb="7">
      <t>キホン</t>
    </rPh>
    <rPh sb="7" eb="9">
      <t>セッケイ</t>
    </rPh>
    <rPh sb="14" eb="16">
      <t>カイハツ</t>
    </rPh>
    <phoneticPr fontId="2"/>
  </si>
  <si>
    <t>データ入力、変換、データベース作成、バックアップ</t>
    <rPh sb="3" eb="5">
      <t>ニュウリョク</t>
    </rPh>
    <rPh sb="6" eb="8">
      <t>ヘンカン</t>
    </rPh>
    <rPh sb="15" eb="17">
      <t>サクセイ</t>
    </rPh>
    <phoneticPr fontId="2"/>
  </si>
  <si>
    <t>ＰＣ・サーバ等の保守点検</t>
    <rPh sb="6" eb="7">
      <t>トウ</t>
    </rPh>
    <rPh sb="8" eb="10">
      <t>ホシュ</t>
    </rPh>
    <rPh sb="10" eb="12">
      <t>テンケン</t>
    </rPh>
    <phoneticPr fontId="2"/>
  </si>
  <si>
    <t>ホームページの作成・管理</t>
    <rPh sb="7" eb="9">
      <t>サクセイ</t>
    </rPh>
    <rPh sb="10" eb="12">
      <t>カンリ</t>
    </rPh>
    <phoneticPr fontId="2"/>
  </si>
  <si>
    <t>データのオンライン処理、防災情報等の提供</t>
    <rPh sb="9" eb="11">
      <t>ショリ</t>
    </rPh>
    <rPh sb="12" eb="14">
      <t>ボウサイ</t>
    </rPh>
    <rPh sb="14" eb="16">
      <t>ジョウホウ</t>
    </rPh>
    <rPh sb="16" eb="17">
      <t>トウ</t>
    </rPh>
    <rPh sb="18" eb="20">
      <t>テイキョウ</t>
    </rPh>
    <phoneticPr fontId="2"/>
  </si>
  <si>
    <t>定期健康診断等</t>
    <rPh sb="0" eb="2">
      <t>テイキ</t>
    </rPh>
    <rPh sb="2" eb="4">
      <t>ケンコウ</t>
    </rPh>
    <rPh sb="4" eb="6">
      <t>シンダン</t>
    </rPh>
    <rPh sb="6" eb="7">
      <t>ナド</t>
    </rPh>
    <phoneticPr fontId="2"/>
  </si>
  <si>
    <t>再資源化、火葬残骨灰処理等　</t>
    <rPh sb="0" eb="3">
      <t>サイシゲン</t>
    </rPh>
    <rPh sb="3" eb="4">
      <t>カ</t>
    </rPh>
    <rPh sb="5" eb="7">
      <t>カソウ</t>
    </rPh>
    <rPh sb="7" eb="8">
      <t>ザン</t>
    </rPh>
    <rPh sb="8" eb="9">
      <t>ホネ</t>
    </rPh>
    <rPh sb="9" eb="10">
      <t>ハイ</t>
    </rPh>
    <rPh sb="10" eb="12">
      <t>ショリ</t>
    </rPh>
    <rPh sb="12" eb="13">
      <t>トウ</t>
    </rPh>
    <phoneticPr fontId="2"/>
  </si>
  <si>
    <t>バス運行、送迎</t>
    <rPh sb="2" eb="4">
      <t>ウンコウ</t>
    </rPh>
    <rPh sb="5" eb="7">
      <t>ソウゲイ</t>
    </rPh>
    <phoneticPr fontId="2"/>
  </si>
  <si>
    <t>引越、美術品、一般貨物</t>
    <rPh sb="0" eb="2">
      <t>ヒッコ</t>
    </rPh>
    <rPh sb="3" eb="5">
      <t>ビジュツ</t>
    </rPh>
    <rPh sb="5" eb="6">
      <t>ヒン</t>
    </rPh>
    <rPh sb="7" eb="9">
      <t>イッパン</t>
    </rPh>
    <rPh sb="9" eb="11">
      <t>カモツ</t>
    </rPh>
    <phoneticPr fontId="2"/>
  </si>
  <si>
    <t>研修会、講習会等の講師・指導員</t>
    <rPh sb="0" eb="3">
      <t>ケンシュウカイ</t>
    </rPh>
    <rPh sb="4" eb="7">
      <t>コウシュウカイ</t>
    </rPh>
    <rPh sb="7" eb="8">
      <t>トウ</t>
    </rPh>
    <rPh sb="9" eb="11">
      <t>コウシ</t>
    </rPh>
    <rPh sb="12" eb="15">
      <t>シドウイン</t>
    </rPh>
    <phoneticPr fontId="2"/>
  </si>
  <si>
    <t>ＩＳＯ関連、経営コンサル</t>
    <rPh sb="3" eb="5">
      <t>カンレン</t>
    </rPh>
    <rPh sb="6" eb="8">
      <t>ケイエイ</t>
    </rPh>
    <phoneticPr fontId="2"/>
  </si>
  <si>
    <t>印刷機、複写機</t>
    <rPh sb="0" eb="3">
      <t>インサツキ</t>
    </rPh>
    <rPh sb="4" eb="7">
      <t>フクシャキ</t>
    </rPh>
    <phoneticPr fontId="2"/>
  </si>
  <si>
    <t>マット、モップ、消臭機器</t>
    <rPh sb="8" eb="10">
      <t>ショウシュウ</t>
    </rPh>
    <rPh sb="10" eb="12">
      <t>キキ</t>
    </rPh>
    <phoneticPr fontId="2"/>
  </si>
  <si>
    <t>テント、旗、簡易トイレ</t>
    <rPh sb="4" eb="5">
      <t>ハタ</t>
    </rPh>
    <rPh sb="6" eb="8">
      <t>カンイ</t>
    </rPh>
    <phoneticPr fontId="2"/>
  </si>
  <si>
    <t>具体的例示</t>
    <phoneticPr fontId="2"/>
  </si>
  <si>
    <t>調査・測定業務
（建設関連業務を除く）</t>
    <rPh sb="0" eb="2">
      <t>チョウサ</t>
    </rPh>
    <rPh sb="3" eb="5">
      <t>ソクテイ</t>
    </rPh>
    <rPh sb="5" eb="7">
      <t>ギョウム</t>
    </rPh>
    <phoneticPr fontId="2"/>
  </si>
  <si>
    <t>上記以外の業務　</t>
    <phoneticPr fontId="2"/>
  </si>
  <si>
    <t>パソコン、ソフト、プリンタ</t>
    <phoneticPr fontId="2"/>
  </si>
  <si>
    <t>具体的な内容を(26)に入力してください</t>
    <rPh sb="0" eb="3">
      <t>グタイテキ</t>
    </rPh>
    <rPh sb="4" eb="6">
      <t>ナイヨウ</t>
    </rPh>
    <rPh sb="12" eb="14">
      <t>ニュウリョク</t>
    </rPh>
    <phoneticPr fontId="2"/>
  </si>
  <si>
    <t>集団検診</t>
    <phoneticPr fontId="2"/>
  </si>
  <si>
    <t>医療機器保守点検</t>
    <phoneticPr fontId="2"/>
  </si>
  <si>
    <t>その他</t>
    <phoneticPr fontId="2"/>
  </si>
  <si>
    <t>クリーニング</t>
    <phoneticPr fontId="2"/>
  </si>
  <si>
    <t>希望する業種</t>
    <phoneticPr fontId="2"/>
  </si>
  <si>
    <t>必要とする資格</t>
    <phoneticPr fontId="2"/>
  </si>
  <si>
    <r>
      <t>建物の衛生的環境管理</t>
    </r>
    <r>
      <rPr>
        <sz val="11"/>
        <color rgb="FFFF0000"/>
        <rFont val="ＭＳ ゴシック"/>
        <family val="3"/>
        <charset val="128"/>
      </rPr>
      <t>*1</t>
    </r>
    <phoneticPr fontId="2"/>
  </si>
  <si>
    <t>*1建築物清掃、空気環境測定を兼ねる</t>
    <rPh sb="15" eb="16">
      <t>カ</t>
    </rPh>
    <phoneticPr fontId="2"/>
  </si>
  <si>
    <t>1.事務用品</t>
  </si>
  <si>
    <t>2.印刷</t>
  </si>
  <si>
    <t>3.教材・運動用具</t>
  </si>
  <si>
    <t>4.電気器具類</t>
  </si>
  <si>
    <t>5.医療器具・薬品類</t>
  </si>
  <si>
    <t>6.消防・保安用品類</t>
  </si>
  <si>
    <t>7.機械器具類</t>
  </si>
  <si>
    <t>8.車輌</t>
  </si>
  <si>
    <t>9.縫製・繊維類</t>
  </si>
  <si>
    <t>10.精密機器・宝飾品</t>
  </si>
  <si>
    <t>11.身辺・日用雑貨類</t>
  </si>
  <si>
    <t>12.食料品類</t>
  </si>
  <si>
    <t>13.原材料・建築資材</t>
  </si>
  <si>
    <t>14.処分品買受</t>
  </si>
  <si>
    <t>15.施設管理業務</t>
  </si>
  <si>
    <t>16.設備保守管理業務</t>
  </si>
  <si>
    <t>17.警備・受付業務</t>
  </si>
  <si>
    <t>18.調査・測定業務（建設関連業務を除く）</t>
  </si>
  <si>
    <t>19.企画・制作業務</t>
  </si>
  <si>
    <t>20.情報処理・通信業務</t>
  </si>
  <si>
    <t>21.医療関係業務</t>
  </si>
  <si>
    <t>22.廃棄物処理</t>
  </si>
  <si>
    <t>23.その他業務</t>
  </si>
  <si>
    <t>24.賃貸借</t>
  </si>
  <si>
    <t>25.その他</t>
  </si>
  <si>
    <t>希望する営業種目別に主な取引内容を入力してください。
営業種目はリストから選択してください。</t>
    <rPh sb="17" eb="19">
      <t>ニュウリョク</t>
    </rPh>
    <rPh sb="27" eb="29">
      <t>エイギョウ</t>
    </rPh>
    <rPh sb="29" eb="31">
      <t>シュモク</t>
    </rPh>
    <rPh sb="37" eb="39">
      <t>センタク</t>
    </rPh>
    <phoneticPr fontId="5"/>
  </si>
  <si>
    <t>登記、または住民票上の所在地と「(2)所在地」が一致しているかどうかを、リストから選択してください。</t>
    <rPh sb="0" eb="2">
      <t>トウキ</t>
    </rPh>
    <rPh sb="6" eb="9">
      <t>ジュウミンヒョウ</t>
    </rPh>
    <rPh sb="9" eb="10">
      <t>ジョウ</t>
    </rPh>
    <rPh sb="11" eb="14">
      <t>ショザイチ</t>
    </rPh>
    <rPh sb="19" eb="22">
      <t>ショザイチ</t>
    </rPh>
    <rPh sb="24" eb="26">
      <t>イッチ</t>
    </rPh>
    <rPh sb="41" eb="43">
      <t>センタク</t>
    </rPh>
    <phoneticPr fontId="5"/>
  </si>
  <si>
    <t>許可番号
例)01-012345</t>
    <rPh sb="5" eb="6">
      <t>レイ</t>
    </rPh>
    <phoneticPr fontId="5"/>
  </si>
  <si>
    <t>登録番号
例)01-012345</t>
    <rPh sb="5" eb="6">
      <t>レイ</t>
    </rPh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</si>
  <si>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5"/>
  </si>
  <si>
    <t>例)0000-00-0000　半角の数字とハイフンで入力してください。</t>
    <phoneticPr fontId="5"/>
  </si>
  <si>
    <t>例)カブシキガイシャスズキグミ　キュウシュウエイギョウショ
正式名称を全角カタカナで入力してください。支店・営業所名は、１文字空けて入力してください。</t>
    <phoneticPr fontId="5"/>
  </si>
  <si>
    <t>例)株式会社鈴木組　九州営業所
正式名称で入力してください。支店・営業所名は、１文字空けて入力してください。</t>
    <rPh sb="10" eb="12">
      <t>キュウシュウ</t>
    </rPh>
    <phoneticPr fontId="5"/>
  </si>
  <si>
    <t>例)所長　正式名称で入力してください。</t>
    <rPh sb="10" eb="12">
      <t>ニュウリョク</t>
    </rPh>
    <phoneticPr fontId="5"/>
  </si>
  <si>
    <t>例)平成15、嘉永元　創業年を入力してください。</t>
    <rPh sb="0" eb="1">
      <t>レイ</t>
    </rPh>
    <rPh sb="2" eb="4">
      <t>ヘイセイ</t>
    </rPh>
    <rPh sb="7" eb="9">
      <t>カエイ</t>
    </rPh>
    <rPh sb="9" eb="10">
      <t>ゲン</t>
    </rPh>
    <phoneticPr fontId="5"/>
  </si>
  <si>
    <t>役員情報</t>
    <rPh sb="0" eb="2">
      <t>ヤクイン</t>
    </rPh>
    <rPh sb="2" eb="4">
      <t>ジョウホウ</t>
    </rPh>
    <phoneticPr fontId="5"/>
  </si>
  <si>
    <t>役員情報入力シートを開き、役員情報を入力してください。</t>
    <rPh sb="0" eb="2">
      <t>ヤクイン</t>
    </rPh>
    <rPh sb="2" eb="4">
      <t>ジョウホウ</t>
    </rPh>
    <rPh sb="4" eb="6">
      <t>ニュウリョク</t>
    </rPh>
    <rPh sb="10" eb="11">
      <t>ヒラ</t>
    </rPh>
    <rPh sb="13" eb="15">
      <t>ヤクイン</t>
    </rPh>
    <rPh sb="15" eb="17">
      <t>ジョウホウ</t>
    </rPh>
    <rPh sb="18" eb="20">
      <t>ニュウリョク</t>
    </rPh>
    <phoneticPr fontId="5"/>
  </si>
  <si>
    <t>内線番号(</t>
    <phoneticPr fontId="5"/>
  </si>
  <si>
    <t>)</t>
    <phoneticPr fontId="5"/>
  </si>
  <si>
    <r>
      <t xml:space="preserve">役職 </t>
    </r>
    <r>
      <rPr>
        <sz val="11"/>
        <color rgb="FFFF0000"/>
        <rFont val="ＭＳ ゴシック"/>
        <family val="3"/>
        <charset val="128"/>
      </rPr>
      <t>*1</t>
    </r>
    <rPh sb="0" eb="2">
      <t>ヤクショク</t>
    </rPh>
    <phoneticPr fontId="5"/>
  </si>
  <si>
    <r>
      <t xml:space="preserve">氏名 </t>
    </r>
    <r>
      <rPr>
        <sz val="11"/>
        <color rgb="FFFF0000"/>
        <rFont val="ＭＳ ゴシック"/>
        <family val="3"/>
        <charset val="128"/>
      </rPr>
      <t>*2</t>
    </r>
    <rPh sb="0" eb="2">
      <t>シメイ</t>
    </rPh>
    <phoneticPr fontId="5"/>
  </si>
  <si>
    <r>
      <t xml:space="preserve">フリガナ </t>
    </r>
    <r>
      <rPr>
        <sz val="11"/>
        <color rgb="FFFF0000"/>
        <rFont val="ＭＳ ゴシック"/>
        <family val="3"/>
        <charset val="128"/>
      </rPr>
      <t>*3</t>
    </r>
    <phoneticPr fontId="5"/>
  </si>
  <si>
    <r>
      <t xml:space="preserve">性別
</t>
    </r>
    <r>
      <rPr>
        <sz val="11"/>
        <color rgb="FFFF0000"/>
        <rFont val="ＭＳ ゴシック"/>
        <family val="3"/>
        <charset val="128"/>
      </rPr>
      <t>*4</t>
    </r>
    <rPh sb="0" eb="2">
      <t>セイベツ</t>
    </rPh>
    <phoneticPr fontId="5"/>
  </si>
  <si>
    <r>
      <t xml:space="preserve">常勤・非常勤
</t>
    </r>
    <r>
      <rPr>
        <sz val="11"/>
        <color rgb="FFFF0000"/>
        <rFont val="ＭＳ ゴシック"/>
        <family val="3"/>
        <charset val="128"/>
      </rPr>
      <t>*4</t>
    </r>
    <rPh sb="0" eb="2">
      <t>ジョウキン</t>
    </rPh>
    <rPh sb="3" eb="6">
      <t>ヒジョウキン</t>
    </rPh>
    <phoneticPr fontId="5"/>
  </si>
  <si>
    <t>住所</t>
    <rPh sb="0" eb="2">
      <t>ジュウショ</t>
    </rPh>
    <phoneticPr fontId="5"/>
  </si>
  <si>
    <t>備考</t>
    <rPh sb="0" eb="2">
      <t>ビコウ</t>
    </rPh>
    <phoneticPr fontId="5"/>
  </si>
  <si>
    <t>F.業種情報</t>
    <rPh sb="2" eb="4">
      <t>ギョウシュ</t>
    </rPh>
    <rPh sb="4" eb="6">
      <t>ジョウホウ</t>
    </rPh>
    <phoneticPr fontId="5"/>
  </si>
  <si>
    <t>教材、机、イス、学習スライド、ミシン、黒板</t>
    <rPh sb="0" eb="2">
      <t>キョウザイ</t>
    </rPh>
    <rPh sb="3" eb="4">
      <t>ツクエ</t>
    </rPh>
    <rPh sb="8" eb="10">
      <t>ガクシュウ</t>
    </rPh>
    <rPh sb="19" eb="21">
      <t>コクバン</t>
    </rPh>
    <phoneticPr fontId="2"/>
  </si>
  <si>
    <t>包帯、脱脂綿、歯科材料、消毒剤、殺虫剤</t>
    <rPh sb="0" eb="2">
      <t>ホウタイ</t>
    </rPh>
    <rPh sb="3" eb="6">
      <t>ダッシメン</t>
    </rPh>
    <rPh sb="7" eb="9">
      <t>シカ</t>
    </rPh>
    <rPh sb="9" eb="11">
      <t>ザイリョウ</t>
    </rPh>
    <rPh sb="12" eb="14">
      <t>ショウドク</t>
    </rPh>
    <rPh sb="14" eb="15">
      <t>ザイ</t>
    </rPh>
    <rPh sb="16" eb="19">
      <t>サッチュウザイ</t>
    </rPh>
    <phoneticPr fontId="2"/>
  </si>
  <si>
    <t>デジタルカメラ、フィルム、記録媒体、デジタルビデオカメラ</t>
    <rPh sb="13" eb="15">
      <t>キロク</t>
    </rPh>
    <rPh sb="15" eb="17">
      <t>バイタイ</t>
    </rPh>
    <phoneticPr fontId="2"/>
  </si>
  <si>
    <t>木材、竹材、丸太、板、杭</t>
    <rPh sb="0" eb="2">
      <t>モクザイ</t>
    </rPh>
    <rPh sb="3" eb="4">
      <t>タケ</t>
    </rPh>
    <rPh sb="4" eb="5">
      <t>ザイ</t>
    </rPh>
    <rPh sb="6" eb="8">
      <t>マルタ</t>
    </rPh>
    <rPh sb="9" eb="10">
      <t>イタ</t>
    </rPh>
    <rPh sb="11" eb="12">
      <t>クイ</t>
    </rPh>
    <phoneticPr fontId="2"/>
  </si>
  <si>
    <t>住民意識調査、交通量調査、市場調査、現状分析</t>
    <rPh sb="0" eb="2">
      <t>ジュウミン</t>
    </rPh>
    <rPh sb="2" eb="4">
      <t>イシキ</t>
    </rPh>
    <rPh sb="4" eb="6">
      <t>チョウサ</t>
    </rPh>
    <rPh sb="7" eb="9">
      <t>コウツウ</t>
    </rPh>
    <rPh sb="9" eb="10">
      <t>リョウ</t>
    </rPh>
    <rPh sb="10" eb="12">
      <t>チョウサ</t>
    </rPh>
    <rPh sb="13" eb="15">
      <t>シジョウ</t>
    </rPh>
    <rPh sb="15" eb="17">
      <t>チョウサ</t>
    </rPh>
    <rPh sb="18" eb="20">
      <t>ゲンジョウ</t>
    </rPh>
    <rPh sb="20" eb="22">
      <t>ブンセキ</t>
    </rPh>
    <phoneticPr fontId="2"/>
  </si>
  <si>
    <t>映像・記録等の制作・放送</t>
    <rPh sb="0" eb="2">
      <t>エイゾウ</t>
    </rPh>
    <rPh sb="3" eb="5">
      <t>キロク</t>
    </rPh>
    <rPh sb="5" eb="6">
      <t>ナド</t>
    </rPh>
    <rPh sb="7" eb="9">
      <t>セイサク</t>
    </rPh>
    <rPh sb="10" eb="12">
      <t>ホウソウ</t>
    </rPh>
    <phoneticPr fontId="2"/>
  </si>
  <si>
    <t>映画製作、ＤＶＤ制作、ダビング</t>
    <rPh sb="0" eb="2">
      <t>エイガ</t>
    </rPh>
    <rPh sb="2" eb="4">
      <t>セイサク</t>
    </rPh>
    <rPh sb="8" eb="10">
      <t>セイサク</t>
    </rPh>
    <phoneticPr fontId="2"/>
  </si>
  <si>
    <t>車両運行</t>
    <rPh sb="0" eb="2">
      <t>シャリョウ</t>
    </rPh>
    <rPh sb="2" eb="4">
      <t>ウンコウ</t>
    </rPh>
    <phoneticPr fontId="2"/>
  </si>
  <si>
    <t>車両類</t>
    <rPh sb="0" eb="2">
      <t>シャリョウ</t>
    </rPh>
    <rPh sb="2" eb="3">
      <t>ルイ</t>
    </rPh>
    <phoneticPr fontId="2"/>
  </si>
  <si>
    <t>車両</t>
    <rPh sb="0" eb="2">
      <t>シャリョウ</t>
    </rPh>
    <phoneticPr fontId="2"/>
  </si>
  <si>
    <t>この申請書の事務手続きをした方、または内容を説明できる方の情報を入力してください。申請書の確認で問い合わせをする場合があります。</t>
    <phoneticPr fontId="2"/>
  </si>
  <si>
    <t>G.特約店・代理店</t>
    <rPh sb="2" eb="5">
      <t>トクヤクテン</t>
    </rPh>
    <rPh sb="6" eb="9">
      <t>ダイリテン</t>
    </rPh>
    <phoneticPr fontId="5"/>
  </si>
  <si>
    <t>H.許可・認可・登録等</t>
    <phoneticPr fontId="2"/>
  </si>
  <si>
    <t>I.実績調書</t>
    <rPh sb="2" eb="4">
      <t>ジッセキ</t>
    </rPh>
    <rPh sb="4" eb="6">
      <t>チョウショ</t>
    </rPh>
    <phoneticPr fontId="5"/>
  </si>
  <si>
    <t>登記された役員および、委任先営業所の役員を入力してください。役員が複数になる場合は、行をあけずに入力してください。</t>
    <phoneticPr fontId="5"/>
  </si>
  <si>
    <t>*1 役職は、正式名称で入力してください。
*2 氏名は、姓と名を１文字分空けて入力してください。
*3 フリガナは、全角カタカナで入力し、姓と名は１文字分空けてください。
*4 性別、常勤・非常勤はリストから選択してください。</t>
    <phoneticPr fontId="5"/>
  </si>
  <si>
    <t>希望業種に関する許可・認可・登録等を入力してください。
営業種目はリストから選択してください。</t>
    <phoneticPr fontId="2"/>
  </si>
  <si>
    <t>営業上必要とする資格（証明書・許可証・登録証等）を入力してください。</t>
    <phoneticPr fontId="2"/>
  </si>
  <si>
    <t>例)1000001　「-（ハイフン）」を使わず7桁の数字のみで入力してください。</t>
    <phoneticPr fontId="5"/>
  </si>
  <si>
    <t>例)カブシキガイシャスズキグミ　正式名称を全角カタカナで入力してください。</t>
    <phoneticPr fontId="5"/>
  </si>
  <si>
    <t>例)10　現在までの営業年数を入力してください。
創業から申請日まで（組織変更、合併等による期間の通算可）。１年に満たない場合は0を入力してください。</t>
    <phoneticPr fontId="5"/>
  </si>
  <si>
    <t>令和6・7年度において、長洲町が発注する物品の買入れ、借受け、製造の請負、役務の提供及び業務委託等に係る入札・見積に参加したいので、申請します。</t>
    <rPh sb="0" eb="2">
      <t>レイワ</t>
    </rPh>
    <rPh sb="5" eb="7">
      <t>ネンド</t>
    </rPh>
    <rPh sb="12" eb="14">
      <t>ナガス</t>
    </rPh>
    <rPh sb="14" eb="15">
      <t>マチ</t>
    </rPh>
    <rPh sb="16" eb="18">
      <t>ハッチュウ</t>
    </rPh>
    <rPh sb="20" eb="22">
      <t>ブッピン</t>
    </rPh>
    <rPh sb="23" eb="25">
      <t>カイイ</t>
    </rPh>
    <rPh sb="27" eb="29">
      <t>カリウ</t>
    </rPh>
    <rPh sb="31" eb="33">
      <t>セイゾウ</t>
    </rPh>
    <rPh sb="34" eb="36">
      <t>ウケオイ</t>
    </rPh>
    <rPh sb="37" eb="39">
      <t>エキム</t>
    </rPh>
    <rPh sb="40" eb="42">
      <t>テイキョウ</t>
    </rPh>
    <rPh sb="42" eb="43">
      <t>オヨ</t>
    </rPh>
    <rPh sb="44" eb="46">
      <t>ギョウム</t>
    </rPh>
    <rPh sb="46" eb="48">
      <t>イタク</t>
    </rPh>
    <rPh sb="48" eb="49">
      <t>トウ</t>
    </rPh>
    <rPh sb="50" eb="51">
      <t>カカ</t>
    </rPh>
    <rPh sb="52" eb="54">
      <t>ニュウサツ</t>
    </rPh>
    <rPh sb="55" eb="57">
      <t>ミツモリ</t>
    </rPh>
    <rPh sb="58" eb="60">
      <t>サンカ</t>
    </rPh>
    <rPh sb="66" eb="68">
      <t>シンセイ</t>
    </rPh>
    <phoneticPr fontId="5"/>
  </si>
  <si>
    <t>例)2023/4/1、R5/4/1</t>
    <phoneticPr fontId="5"/>
  </si>
  <si>
    <t>例)2023/4/1</t>
    <phoneticPr fontId="5"/>
  </si>
  <si>
    <t>役員</t>
  </si>
  <si>
    <t>登記された役員および、委任先営業所の役員を入力してください。役員が複数になる場合は、行をあけずに入力してください。</t>
  </si>
  <si>
    <t>*1 役職は、正式名称で入力してください。
*2 氏名は、姓と名を１文字分空けて入力してください。
*3 フリガナは、全角カタカナで入力し、姓と名は１文字分空けてください。
*4 性別、常勤・非常勤はリストから選択してください。</t>
  </si>
  <si>
    <t>43_長洲町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</si>
</sst>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¥&quot;#,##0_);[Red]\(&quot;¥&quot;#,##0\)"/>
    <numFmt numFmtId="177" formatCode="ggge&quot;年&quot;m&quot;月&quot;d&quot;日&quot;"/>
    <numFmt numFmtId="178" formatCode="&quot;Ver.&quot;yyyymmdd"/>
    <numFmt numFmtId="179" formatCode="\(#\)"/>
    <numFmt numFmtId="180" formatCode="000\-0000"/>
    <numFmt numFmtId="181" formatCode="#,##0_ ;[Red]\-#,##0\ "/>
    <numFmt numFmtId="182" formatCode="#,##0_ "/>
    <numFmt numFmtId="183" formatCode="0_);[Red]\(0\)"/>
    <numFmt numFmtId="184" formatCode="0000000"/>
  </numFmts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sz val="10"/>
      <color rgb="FF0D0D0D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10" fillId="0" borderId="0" applyFon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46">
    <xf numFmtId="0" fontId="0" fillId="0" borderId="0" xfId="0">
      <alignment vertical="center"/>
    </xf>
    <xf numFmtId="0" fontId="4" fillId="0" borderId="0" xfId="3" applyFont="1">
      <alignment vertical="center"/>
    </xf>
    <xf numFmtId="0" fontId="4" fillId="0" borderId="0" xfId="0" applyFont="1">
      <alignment vertical="center"/>
    </xf>
    <xf numFmtId="49" fontId="21" fillId="2" borderId="4" xfId="0" applyNumberFormat="1" applyFont="1" applyFill="1" applyBorder="1" applyAlignment="1" applyProtection="1">
      <alignment horizontal="left" vertical="center"/>
      <protection locked="0"/>
    </xf>
    <xf numFmtId="49" fontId="21" fillId="2" borderId="20" xfId="0" applyNumberFormat="1" applyFont="1" applyFill="1" applyBorder="1" applyAlignment="1" applyProtection="1">
      <alignment horizontal="left" vertical="center"/>
      <protection locked="0"/>
    </xf>
    <xf numFmtId="49" fontId="21" fillId="2" borderId="29" xfId="0" applyNumberFormat="1" applyFont="1" applyFill="1" applyBorder="1" applyAlignment="1" applyProtection="1">
      <alignment horizontal="left" vertical="center"/>
      <protection locked="0"/>
    </xf>
    <xf numFmtId="49" fontId="21" fillId="2" borderId="22" xfId="0" applyNumberFormat="1" applyFont="1" applyFill="1" applyBorder="1" applyAlignment="1" applyProtection="1">
      <alignment horizontal="left" vertical="center"/>
      <protection locked="0"/>
    </xf>
    <xf numFmtId="49" fontId="21" fillId="2" borderId="78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49" fontId="4" fillId="2" borderId="13" xfId="3" applyNumberFormat="1" applyFont="1" applyFill="1" applyBorder="1" applyAlignment="1" applyProtection="1">
      <alignment horizontal="center" vertical="center"/>
      <protection locked="0"/>
    </xf>
    <xf numFmtId="49" fontId="4" fillId="2" borderId="28" xfId="3" applyNumberFormat="1" applyFont="1" applyFill="1" applyBorder="1" applyAlignment="1" applyProtection="1">
      <alignment horizontal="center" vertical="center"/>
      <protection locked="0"/>
    </xf>
    <xf numFmtId="49" fontId="4" fillId="2" borderId="31" xfId="3" applyNumberFormat="1" applyFont="1" applyFill="1" applyBorder="1" applyAlignment="1" applyProtection="1">
      <alignment horizontal="center" vertical="center"/>
      <protection locked="0"/>
    </xf>
    <xf numFmtId="49" fontId="4" fillId="2" borderId="14" xfId="3" applyNumberFormat="1" applyFont="1" applyFill="1" applyBorder="1" applyAlignment="1" applyProtection="1">
      <alignment horizontal="center" vertical="center"/>
      <protection locked="0"/>
    </xf>
    <xf numFmtId="49" fontId="4" fillId="2" borderId="11" xfId="3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Alignment="1" applyProtection="1">
      <alignment horizontal="center" vertical="center"/>
    </xf>
    <xf numFmtId="49" fontId="21" fillId="2" borderId="46" xfId="0" applyNumberFormat="1" applyFont="1" applyFill="1" applyBorder="1" applyAlignment="1" applyProtection="1">
      <alignment horizontal="left" vertical="center"/>
      <protection locked="0"/>
    </xf>
    <xf numFmtId="49" fontId="21" fillId="2" borderId="3" xfId="0" applyNumberFormat="1" applyFont="1" applyFill="1" applyBorder="1" applyAlignment="1" applyProtection="1">
      <alignment horizontal="left" vertical="center"/>
      <protection locked="0"/>
    </xf>
    <xf numFmtId="14" fontId="21" fillId="2" borderId="46" xfId="0" applyNumberFormat="1" applyFont="1" applyFill="1" applyBorder="1" applyAlignment="1" applyProtection="1">
      <alignment horizontal="left" vertical="center"/>
      <protection locked="0"/>
    </xf>
    <xf numFmtId="49" fontId="21" fillId="2" borderId="46" xfId="0" applyNumberFormat="1" applyFont="1" applyFill="1" applyBorder="1" applyAlignment="1" applyProtection="1">
      <alignment horizontal="left" vertical="center" shrinkToFit="1"/>
      <protection locked="0"/>
    </xf>
    <xf numFmtId="14" fontId="21" fillId="2" borderId="29" xfId="0" applyNumberFormat="1" applyFont="1" applyFill="1" applyBorder="1" applyAlignment="1" applyProtection="1">
      <alignment horizontal="left" vertical="center"/>
      <protection locked="0"/>
    </xf>
    <xf numFmtId="49" fontId="21" fillId="2" borderId="29" xfId="0" applyNumberFormat="1" applyFont="1" applyFill="1" applyBorder="1" applyAlignment="1" applyProtection="1">
      <alignment horizontal="left" vertical="center" shrinkToFit="1"/>
      <protection locked="0"/>
    </xf>
    <xf numFmtId="14" fontId="21" fillId="2" borderId="78" xfId="0" applyNumberFormat="1" applyFont="1" applyFill="1" applyBorder="1" applyAlignment="1" applyProtection="1">
      <alignment horizontal="left" vertical="center"/>
      <protection locked="0"/>
    </xf>
    <xf numFmtId="49" fontId="21" fillId="2" borderId="78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0" xfId="7" applyFont="1">
      <alignment vertical="center"/>
    </xf>
    <xf numFmtId="0" fontId="8" fillId="0" borderId="0" xfId="3" applyFont="1">
      <alignment vertical="center"/>
    </xf>
    <xf numFmtId="178" fontId="4" fillId="0" borderId="0" xfId="2" applyNumberFormat="1" applyFont="1" applyAlignment="1">
      <alignment vertical="top"/>
    </xf>
    <xf numFmtId="0" fontId="13" fillId="0" borderId="0" xfId="3" applyFont="1">
      <alignment vertical="center"/>
    </xf>
    <xf numFmtId="0" fontId="4" fillId="0" borderId="0" xfId="2" applyFont="1">
      <alignment vertical="center"/>
    </xf>
    <xf numFmtId="0" fontId="21" fillId="0" borderId="3" xfId="3" applyFont="1" applyBorder="1">
      <alignment vertical="center"/>
    </xf>
    <xf numFmtId="0" fontId="21" fillId="0" borderId="4" xfId="3" applyFont="1" applyBorder="1">
      <alignment vertical="center"/>
    </xf>
    <xf numFmtId="0" fontId="21" fillId="0" borderId="6" xfId="3" applyFont="1" applyBorder="1">
      <alignment vertical="center"/>
    </xf>
    <xf numFmtId="0" fontId="21" fillId="0" borderId="7" xfId="3" applyFont="1" applyBorder="1">
      <alignment vertical="center"/>
    </xf>
    <xf numFmtId="0" fontId="21" fillId="0" borderId="0" xfId="3" applyFont="1">
      <alignment vertical="center"/>
    </xf>
    <xf numFmtId="0" fontId="21" fillId="0" borderId="8" xfId="3" applyFont="1" applyBorder="1">
      <alignment vertical="center"/>
    </xf>
    <xf numFmtId="0" fontId="21" fillId="0" borderId="5" xfId="3" applyFont="1" applyBorder="1">
      <alignment vertical="center"/>
    </xf>
    <xf numFmtId="0" fontId="21" fillId="0" borderId="1" xfId="3" applyFont="1" applyBorder="1">
      <alignment vertical="center"/>
    </xf>
    <xf numFmtId="0" fontId="21" fillId="0" borderId="2" xfId="3" applyFont="1" applyBorder="1">
      <alignment vertical="center"/>
    </xf>
    <xf numFmtId="0" fontId="16" fillId="0" borderId="7" xfId="0" applyFont="1" applyBorder="1">
      <alignment vertical="center"/>
    </xf>
    <xf numFmtId="0" fontId="16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179" fontId="4" fillId="0" borderId="7" xfId="0" applyNumberFormat="1" applyFont="1" applyBorder="1">
      <alignment vertical="center"/>
    </xf>
    <xf numFmtId="179" fontId="4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top"/>
    </xf>
    <xf numFmtId="0" fontId="20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vertical="top"/>
    </xf>
    <xf numFmtId="49" fontId="19" fillId="0" borderId="0" xfId="0" applyNumberFormat="1" applyFont="1" applyAlignment="1">
      <alignment horizontal="right" vertical="top"/>
    </xf>
    <xf numFmtId="180" fontId="19" fillId="0" borderId="0" xfId="0" applyNumberFormat="1" applyFont="1" applyAlignment="1">
      <alignment horizontal="right" vertical="top"/>
    </xf>
    <xf numFmtId="49" fontId="4" fillId="0" borderId="0" xfId="0" applyNumberFormat="1" applyFont="1">
      <alignment vertical="center"/>
    </xf>
    <xf numFmtId="49" fontId="4" fillId="0" borderId="8" xfId="0" applyNumberFormat="1" applyFont="1" applyBorder="1">
      <alignment vertical="center"/>
    </xf>
    <xf numFmtId="0" fontId="4" fillId="0" borderId="0" xfId="0" applyFont="1" applyAlignment="1">
      <alignment vertical="top"/>
    </xf>
    <xf numFmtId="0" fontId="4" fillId="0" borderId="5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top"/>
    </xf>
    <xf numFmtId="0" fontId="4" fillId="0" borderId="2" xfId="0" applyFont="1" applyBorder="1">
      <alignment vertical="center"/>
    </xf>
    <xf numFmtId="180" fontId="4" fillId="0" borderId="0" xfId="0" applyNumberFormat="1" applyFont="1" applyAlignment="1">
      <alignment vertical="top"/>
    </xf>
    <xf numFmtId="49" fontId="4" fillId="0" borderId="4" xfId="0" applyNumberFormat="1" applyFont="1" applyBorder="1">
      <alignment vertical="center"/>
    </xf>
    <xf numFmtId="0" fontId="14" fillId="0" borderId="0" xfId="0" applyFont="1">
      <alignment vertical="center"/>
    </xf>
    <xf numFmtId="0" fontId="4" fillId="0" borderId="8" xfId="0" applyFont="1" applyBorder="1" applyAlignment="1">
      <alignment horizontal="left" vertical="center"/>
    </xf>
    <xf numFmtId="49" fontId="4" fillId="0" borderId="0" xfId="0" applyNumberFormat="1" applyFont="1" applyAlignment="1">
      <alignment horizontal="right" vertical="top"/>
    </xf>
    <xf numFmtId="177" fontId="19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vertical="top"/>
    </xf>
    <xf numFmtId="0" fontId="17" fillId="0" borderId="7" xfId="0" applyFont="1" applyBorder="1">
      <alignment vertical="center"/>
    </xf>
    <xf numFmtId="0" fontId="17" fillId="0" borderId="0" xfId="0" applyFont="1">
      <alignment vertical="center"/>
    </xf>
    <xf numFmtId="180" fontId="4" fillId="0" borderId="4" xfId="0" applyNumberFormat="1" applyFont="1" applyBorder="1">
      <alignment vertical="center"/>
    </xf>
    <xf numFmtId="0" fontId="19" fillId="0" borderId="0" xfId="0" applyFont="1">
      <alignment vertical="center"/>
    </xf>
    <xf numFmtId="182" fontId="4" fillId="0" borderId="0" xfId="2" applyNumberFormat="1" applyFont="1">
      <alignment vertical="center"/>
    </xf>
    <xf numFmtId="181" fontId="4" fillId="0" borderId="0" xfId="2" applyNumberFormat="1" applyFont="1" applyAlignment="1">
      <alignment horizontal="right" vertical="center"/>
    </xf>
    <xf numFmtId="182" fontId="4" fillId="0" borderId="0" xfId="2" applyNumberFormat="1" applyFont="1" applyAlignment="1">
      <alignment horizontal="right" vertical="center"/>
    </xf>
    <xf numFmtId="181" fontId="4" fillId="0" borderId="8" xfId="2" applyNumberFormat="1" applyFont="1" applyBorder="1" applyAlignment="1">
      <alignment horizontal="right" vertical="center"/>
    </xf>
    <xf numFmtId="182" fontId="14" fillId="0" borderId="0" xfId="0" applyNumberFormat="1" applyFont="1" applyAlignment="1">
      <alignment vertical="top"/>
    </xf>
    <xf numFmtId="0" fontId="14" fillId="0" borderId="8" xfId="0" applyFont="1" applyBorder="1" applyAlignment="1">
      <alignment vertical="top"/>
    </xf>
    <xf numFmtId="182" fontId="19" fillId="0" borderId="0" xfId="0" applyNumberFormat="1" applyFont="1" applyAlignment="1">
      <alignment horizontal="right" vertical="top"/>
    </xf>
    <xf numFmtId="183" fontId="4" fillId="0" borderId="0" xfId="2" applyNumberFormat="1" applyFont="1">
      <alignment vertical="center"/>
    </xf>
    <xf numFmtId="0" fontId="4" fillId="0" borderId="8" xfId="3" applyFont="1" applyBorder="1">
      <alignment vertical="center"/>
    </xf>
    <xf numFmtId="0" fontId="4" fillId="0" borderId="7" xfId="3" applyFont="1" applyBorder="1">
      <alignment vertical="center"/>
    </xf>
    <xf numFmtId="0" fontId="4" fillId="0" borderId="3" xfId="0" applyFont="1" applyBorder="1">
      <alignment vertical="center"/>
    </xf>
    <xf numFmtId="0" fontId="17" fillId="0" borderId="4" xfId="0" applyFont="1" applyBorder="1">
      <alignment vertical="center"/>
    </xf>
    <xf numFmtId="0" fontId="4" fillId="0" borderId="6" xfId="3" applyFont="1" applyBorder="1">
      <alignment vertical="center"/>
    </xf>
    <xf numFmtId="179" fontId="4" fillId="0" borderId="8" xfId="0" applyNumberFormat="1" applyFont="1" applyBorder="1">
      <alignment vertical="center"/>
    </xf>
    <xf numFmtId="0" fontId="4" fillId="0" borderId="0" xfId="2" applyFont="1" applyAlignment="1">
      <alignment horizontal="left" vertical="center"/>
    </xf>
    <xf numFmtId="49" fontId="20" fillId="0" borderId="0" xfId="0" applyNumberFormat="1" applyFont="1" applyAlignment="1">
      <alignment horizontal="right" vertical="top"/>
    </xf>
    <xf numFmtId="181" fontId="14" fillId="0" borderId="0" xfId="0" applyNumberFormat="1" applyFont="1" applyAlignment="1">
      <alignment vertical="top"/>
    </xf>
    <xf numFmtId="0" fontId="4" fillId="0" borderId="32" xfId="3" applyFont="1" applyBorder="1">
      <alignment vertical="center"/>
    </xf>
    <xf numFmtId="0" fontId="4" fillId="0" borderId="33" xfId="3" applyFont="1" applyBorder="1">
      <alignment vertical="center"/>
    </xf>
    <xf numFmtId="0" fontId="4" fillId="0" borderId="48" xfId="3" applyFont="1" applyBorder="1">
      <alignment vertical="center"/>
    </xf>
    <xf numFmtId="0" fontId="14" fillId="0" borderId="0" xfId="3" applyFont="1">
      <alignment vertical="center"/>
    </xf>
    <xf numFmtId="181" fontId="4" fillId="0" borderId="0" xfId="2" applyNumberFormat="1" applyFont="1">
      <alignment vertical="center"/>
    </xf>
    <xf numFmtId="181" fontId="4" fillId="0" borderId="8" xfId="2" applyNumberFormat="1" applyFont="1" applyBorder="1">
      <alignment vertical="center"/>
    </xf>
    <xf numFmtId="0" fontId="4" fillId="0" borderId="4" xfId="2" applyFont="1" applyBorder="1" applyAlignment="1">
      <alignment horizontal="left" vertical="center"/>
    </xf>
    <xf numFmtId="38" fontId="4" fillId="0" borderId="4" xfId="2" applyNumberFormat="1" applyFont="1" applyBorder="1" applyAlignment="1">
      <alignment horizontal="right" vertical="center"/>
    </xf>
    <xf numFmtId="181" fontId="4" fillId="0" borderId="4" xfId="2" applyNumberFormat="1" applyFont="1" applyBorder="1" applyAlignment="1">
      <alignment horizontal="right" vertical="center"/>
    </xf>
    <xf numFmtId="0" fontId="4" fillId="0" borderId="4" xfId="3" applyFont="1" applyBorder="1">
      <alignment vertical="center"/>
    </xf>
    <xf numFmtId="0" fontId="14" fillId="0" borderId="0" xfId="3" applyFont="1" applyAlignment="1">
      <alignment vertical="top"/>
    </xf>
    <xf numFmtId="179" fontId="4" fillId="0" borderId="0" xfId="0" applyNumberFormat="1" applyFont="1" applyAlignment="1">
      <alignment vertical="top"/>
    </xf>
    <xf numFmtId="0" fontId="20" fillId="0" borderId="0" xfId="3" applyFont="1">
      <alignment vertical="center"/>
    </xf>
    <xf numFmtId="0" fontId="4" fillId="0" borderId="0" xfId="3" applyFont="1" applyAlignment="1">
      <alignment vertical="top"/>
    </xf>
    <xf numFmtId="0" fontId="14" fillId="0" borderId="71" xfId="0" applyFont="1" applyBorder="1" applyAlignment="1">
      <alignment vertical="top"/>
    </xf>
    <xf numFmtId="181" fontId="4" fillId="0" borderId="49" xfId="2" applyNumberFormat="1" applyFont="1" applyBorder="1">
      <alignment vertical="center"/>
    </xf>
    <xf numFmtId="181" fontId="4" fillId="0" borderId="7" xfId="2" applyNumberFormat="1" applyFont="1" applyBorder="1">
      <alignment vertical="center"/>
    </xf>
    <xf numFmtId="181" fontId="4" fillId="0" borderId="26" xfId="2" applyNumberFormat="1" applyFont="1" applyBorder="1">
      <alignment vertical="center"/>
    </xf>
    <xf numFmtId="181" fontId="4" fillId="0" borderId="67" xfId="2" applyNumberFormat="1" applyFont="1" applyBorder="1">
      <alignment vertical="center"/>
    </xf>
    <xf numFmtId="181" fontId="4" fillId="0" borderId="66" xfId="2" applyNumberFormat="1" applyFont="1" applyBorder="1">
      <alignment vertical="center"/>
    </xf>
    <xf numFmtId="181" fontId="4" fillId="0" borderId="20" xfId="2" applyNumberFormat="1" applyFont="1" applyBorder="1">
      <alignment vertical="center"/>
    </xf>
    <xf numFmtId="181" fontId="4" fillId="0" borderId="23" xfId="2" applyNumberFormat="1" applyFont="1" applyBorder="1">
      <alignment vertical="center"/>
    </xf>
    <xf numFmtId="181" fontId="4" fillId="0" borderId="68" xfId="2" applyNumberFormat="1" applyFont="1" applyBorder="1">
      <alignment vertical="center"/>
    </xf>
    <xf numFmtId="181" fontId="4" fillId="0" borderId="31" xfId="2" applyNumberFormat="1" applyFont="1" applyBorder="1">
      <alignment vertical="center"/>
    </xf>
    <xf numFmtId="181" fontId="4" fillId="0" borderId="37" xfId="2" applyNumberFormat="1" applyFont="1" applyBorder="1">
      <alignment vertical="center"/>
    </xf>
    <xf numFmtId="181" fontId="4" fillId="0" borderId="38" xfId="2" applyNumberFormat="1" applyFont="1" applyBorder="1">
      <alignment vertical="center"/>
    </xf>
    <xf numFmtId="181" fontId="4" fillId="0" borderId="39" xfId="2" applyNumberFormat="1" applyFont="1" applyBorder="1">
      <alignment vertical="center"/>
    </xf>
    <xf numFmtId="181" fontId="4" fillId="0" borderId="5" xfId="2" applyNumberFormat="1" applyFont="1" applyBorder="1">
      <alignment vertical="center"/>
    </xf>
    <xf numFmtId="181" fontId="4" fillId="0" borderId="1" xfId="2" applyNumberFormat="1" applyFont="1" applyBorder="1">
      <alignment vertical="center"/>
    </xf>
    <xf numFmtId="181" fontId="4" fillId="0" borderId="2" xfId="2" applyNumberFormat="1" applyFont="1" applyBorder="1">
      <alignment vertical="center"/>
    </xf>
    <xf numFmtId="0" fontId="16" fillId="0" borderId="5" xfId="0" applyFont="1" applyBorder="1">
      <alignment vertical="center"/>
    </xf>
    <xf numFmtId="0" fontId="4" fillId="0" borderId="1" xfId="3" applyFont="1" applyBorder="1">
      <alignment vertical="center"/>
    </xf>
    <xf numFmtId="0" fontId="16" fillId="0" borderId="7" xfId="0" applyFont="1" applyBorder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13" fillId="0" borderId="0" xfId="0" applyFont="1">
      <alignment vertical="center"/>
    </xf>
    <xf numFmtId="0" fontId="15" fillId="0" borderId="0" xfId="0" applyFont="1" applyAlignment="1">
      <alignment vertical="top"/>
    </xf>
    <xf numFmtId="49" fontId="15" fillId="0" borderId="0" xfId="0" applyNumberFormat="1" applyFont="1" applyAlignment="1">
      <alignment vertical="top"/>
    </xf>
    <xf numFmtId="0" fontId="15" fillId="0" borderId="8" xfId="0" applyFont="1" applyBorder="1" applyAlignment="1">
      <alignment vertical="top"/>
    </xf>
    <xf numFmtId="0" fontId="20" fillId="0" borderId="1" xfId="0" applyFont="1" applyBorder="1">
      <alignment vertical="center"/>
    </xf>
    <xf numFmtId="0" fontId="15" fillId="0" borderId="1" xfId="0" applyFont="1" applyBorder="1" applyAlignment="1">
      <alignment vertical="top"/>
    </xf>
    <xf numFmtId="49" fontId="15" fillId="0" borderId="1" xfId="0" applyNumberFormat="1" applyFont="1" applyBorder="1" applyAlignment="1">
      <alignment vertical="top"/>
    </xf>
    <xf numFmtId="0" fontId="4" fillId="0" borderId="5" xfId="2" applyFont="1" applyBorder="1">
      <alignment vertical="center"/>
    </xf>
    <xf numFmtId="0" fontId="4" fillId="0" borderId="1" xfId="2" applyFont="1" applyBorder="1">
      <alignment vertical="center"/>
    </xf>
    <xf numFmtId="0" fontId="4" fillId="0" borderId="16" xfId="2" applyFont="1" applyBorder="1">
      <alignment vertical="center"/>
    </xf>
    <xf numFmtId="0" fontId="4" fillId="0" borderId="35" xfId="2" applyFont="1" applyBorder="1" applyAlignment="1">
      <alignment horizontal="center" vertical="center"/>
    </xf>
    <xf numFmtId="0" fontId="16" fillId="0" borderId="12" xfId="0" applyFont="1" applyBorder="1">
      <alignment vertical="center"/>
    </xf>
    <xf numFmtId="0" fontId="4" fillId="0" borderId="6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vertical="top"/>
    </xf>
    <xf numFmtId="0" fontId="4" fillId="0" borderId="32" xfId="2" applyFont="1" applyBorder="1">
      <alignment vertical="center"/>
    </xf>
    <xf numFmtId="0" fontId="4" fillId="0" borderId="33" xfId="2" applyFont="1" applyBorder="1">
      <alignment vertical="center"/>
    </xf>
    <xf numFmtId="0" fontId="4" fillId="0" borderId="34" xfId="2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179" fontId="4" fillId="0" borderId="19" xfId="3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4" fillId="0" borderId="5" xfId="3" applyFont="1" applyBorder="1">
      <alignment vertical="center"/>
    </xf>
    <xf numFmtId="183" fontId="4" fillId="0" borderId="0" xfId="3" applyNumberFormat="1" applyFont="1">
      <alignment vertical="center"/>
    </xf>
    <xf numFmtId="49" fontId="4" fillId="0" borderId="0" xfId="3" applyNumberFormat="1" applyFont="1">
      <alignment vertical="center"/>
    </xf>
    <xf numFmtId="0" fontId="16" fillId="0" borderId="4" xfId="0" applyFont="1" applyBorder="1">
      <alignment vertical="center"/>
    </xf>
    <xf numFmtId="0" fontId="4" fillId="0" borderId="56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5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179" fontId="4" fillId="0" borderId="5" xfId="0" applyNumberFormat="1" applyFont="1" applyBorder="1">
      <alignment vertical="center"/>
    </xf>
    <xf numFmtId="179" fontId="4" fillId="0" borderId="1" xfId="0" applyNumberFormat="1" applyFont="1" applyBorder="1">
      <alignment vertical="center"/>
    </xf>
    <xf numFmtId="0" fontId="14" fillId="0" borderId="1" xfId="0" applyFont="1" applyBorder="1" applyAlignment="1">
      <alignment horizontal="right" vertical="top"/>
    </xf>
    <xf numFmtId="0" fontId="14" fillId="0" borderId="1" xfId="0" applyFont="1" applyBorder="1" applyAlignment="1">
      <alignment vertical="top"/>
    </xf>
    <xf numFmtId="0" fontId="22" fillId="0" borderId="0" xfId="0" applyFont="1" applyAlignment="1">
      <alignment vertical="top"/>
    </xf>
    <xf numFmtId="0" fontId="4" fillId="0" borderId="7" xfId="3" applyFont="1" applyBorder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4" fillId="0" borderId="35" xfId="3" applyFont="1" applyBorder="1">
      <alignment vertical="center"/>
    </xf>
    <xf numFmtId="0" fontId="4" fillId="0" borderId="65" xfId="3" applyFont="1" applyBorder="1">
      <alignment vertical="center"/>
    </xf>
    <xf numFmtId="0" fontId="4" fillId="0" borderId="26" xfId="3" applyFont="1" applyBorder="1">
      <alignment vertical="center"/>
    </xf>
    <xf numFmtId="0" fontId="4" fillId="0" borderId="67" xfId="3" applyFont="1" applyBorder="1">
      <alignment vertical="center"/>
    </xf>
    <xf numFmtId="0" fontId="4" fillId="0" borderId="23" xfId="3" applyFont="1" applyBorder="1">
      <alignment vertical="center"/>
    </xf>
    <xf numFmtId="0" fontId="4" fillId="0" borderId="22" xfId="3" applyFont="1" applyBorder="1">
      <alignment vertical="center"/>
    </xf>
    <xf numFmtId="0" fontId="4" fillId="0" borderId="21" xfId="3" applyFont="1" applyBorder="1">
      <alignment vertical="center"/>
    </xf>
    <xf numFmtId="0" fontId="14" fillId="0" borderId="4" xfId="3" applyFont="1" applyBorder="1" applyAlignment="1">
      <alignment vertical="top"/>
    </xf>
    <xf numFmtId="0" fontId="26" fillId="0" borderId="0" xfId="0" applyFont="1" applyAlignment="1">
      <alignment vertical="top"/>
    </xf>
    <xf numFmtId="0" fontId="4" fillId="0" borderId="12" xfId="0" applyFont="1" applyBorder="1">
      <alignment vertical="center"/>
    </xf>
    <xf numFmtId="0" fontId="4" fillId="0" borderId="32" xfId="0" applyFont="1" applyBorder="1">
      <alignment vertical="center"/>
    </xf>
    <xf numFmtId="0" fontId="21" fillId="0" borderId="33" xfId="0" applyFont="1" applyBorder="1">
      <alignment vertical="center"/>
    </xf>
    <xf numFmtId="181" fontId="4" fillId="0" borderId="33" xfId="0" applyNumberFormat="1" applyFont="1" applyBorder="1">
      <alignment vertical="center"/>
    </xf>
    <xf numFmtId="0" fontId="15" fillId="0" borderId="33" xfId="0" applyFont="1" applyBorder="1" applyAlignment="1">
      <alignment vertical="top"/>
    </xf>
    <xf numFmtId="0" fontId="4" fillId="0" borderId="8" xfId="2" applyFont="1" applyBorder="1">
      <alignment vertical="center"/>
    </xf>
    <xf numFmtId="0" fontId="4" fillId="0" borderId="20" xfId="3" applyFont="1" applyBorder="1">
      <alignment vertical="center"/>
    </xf>
    <xf numFmtId="0" fontId="4" fillId="0" borderId="2" xfId="3" applyFont="1" applyBorder="1">
      <alignment vertical="center"/>
    </xf>
    <xf numFmtId="49" fontId="4" fillId="0" borderId="35" xfId="0" applyNumberFormat="1" applyFont="1" applyBorder="1">
      <alignment vertical="center"/>
    </xf>
    <xf numFmtId="0" fontId="4" fillId="0" borderId="12" xfId="3" applyFont="1" applyBorder="1">
      <alignment vertical="center"/>
    </xf>
    <xf numFmtId="179" fontId="4" fillId="0" borderId="57" xfId="0" applyNumberFormat="1" applyFont="1" applyBorder="1" applyAlignment="1">
      <alignment horizontal="center" vertical="center"/>
    </xf>
    <xf numFmtId="179" fontId="4" fillId="0" borderId="58" xfId="0" applyNumberFormat="1" applyFont="1" applyBorder="1" applyAlignment="1">
      <alignment horizontal="center" vertical="center"/>
    </xf>
    <xf numFmtId="179" fontId="4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4" fillId="0" borderId="2" xfId="0" applyFont="1" applyBorder="1" applyAlignment="1">
      <alignment vertical="top"/>
    </xf>
    <xf numFmtId="0" fontId="20" fillId="0" borderId="0" xfId="0" applyFont="1">
      <alignment vertical="center"/>
    </xf>
    <xf numFmtId="49" fontId="4" fillId="0" borderId="1" xfId="0" applyNumberFormat="1" applyFont="1" applyBorder="1" applyAlignment="1">
      <alignment vertical="top"/>
    </xf>
    <xf numFmtId="0" fontId="21" fillId="0" borderId="0" xfId="0" applyFont="1" applyAlignment="1">
      <alignment horizontal="left" vertical="center"/>
    </xf>
    <xf numFmtId="0" fontId="24" fillId="0" borderId="0" xfId="0" applyFont="1" applyAlignment="1">
      <alignment vertical="top"/>
    </xf>
    <xf numFmtId="0" fontId="25" fillId="0" borderId="0" xfId="0" applyFont="1">
      <alignment vertical="center"/>
    </xf>
    <xf numFmtId="178" fontId="7" fillId="0" borderId="0" xfId="2" applyNumberFormat="1" applyFont="1" applyAlignment="1">
      <alignment vertical="top"/>
    </xf>
    <xf numFmtId="0" fontId="25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4" fillId="0" borderId="77" xfId="0" applyFont="1" applyBorder="1" applyAlignment="1">
      <alignment horizontal="center" vertical="center" textRotation="255"/>
    </xf>
    <xf numFmtId="0" fontId="4" fillId="0" borderId="77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 wrapText="1"/>
    </xf>
    <xf numFmtId="0" fontId="21" fillId="0" borderId="77" xfId="0" applyFont="1" applyBorder="1" applyAlignment="1">
      <alignment horizontal="center" vertical="center" wrapText="1"/>
    </xf>
    <xf numFmtId="0" fontId="21" fillId="0" borderId="77" xfId="0" applyFont="1" applyBorder="1" applyAlignment="1">
      <alignment horizontal="center" vertical="center"/>
    </xf>
    <xf numFmtId="0" fontId="21" fillId="0" borderId="46" xfId="0" applyFont="1" applyBorder="1">
      <alignment vertical="center"/>
    </xf>
    <xf numFmtId="0" fontId="21" fillId="0" borderId="8" xfId="0" applyFont="1" applyBorder="1">
      <alignment vertical="center"/>
    </xf>
    <xf numFmtId="0" fontId="21" fillId="0" borderId="23" xfId="0" applyFont="1" applyBorder="1">
      <alignment vertical="center"/>
    </xf>
    <xf numFmtId="0" fontId="21" fillId="0" borderId="78" xfId="0" applyFont="1" applyBorder="1">
      <alignment vertical="center"/>
    </xf>
    <xf numFmtId="0" fontId="26" fillId="0" borderId="1" xfId="0" applyFont="1" applyBorder="1" applyAlignment="1">
      <alignment vertical="top" wrapText="1"/>
    </xf>
    <xf numFmtId="49" fontId="4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0" xfId="0" applyFont="1" applyFill="1" applyBorder="1" applyAlignment="1" applyProtection="1">
      <alignment horizontal="left" vertical="center" wrapText="1"/>
      <protection locked="0"/>
    </xf>
    <xf numFmtId="0" fontId="4" fillId="2" borderId="27" xfId="0" applyFont="1" applyFill="1" applyBorder="1" applyAlignment="1" applyProtection="1">
      <alignment horizontal="left" vertical="center" wrapText="1"/>
      <protection locked="0"/>
    </xf>
    <xf numFmtId="38" fontId="4" fillId="2" borderId="13" xfId="0" applyNumberFormat="1" applyFont="1" applyFill="1" applyBorder="1" applyAlignment="1" applyProtection="1">
      <alignment horizontal="right" vertical="center"/>
      <protection locked="0"/>
    </xf>
    <xf numFmtId="0" fontId="4" fillId="2" borderId="23" xfId="0" applyFont="1" applyFill="1" applyBorder="1" applyAlignment="1" applyProtection="1">
      <alignment horizontal="right" vertical="center"/>
      <protection locked="0"/>
    </xf>
    <xf numFmtId="0" fontId="4" fillId="0" borderId="49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6" xfId="3" applyFont="1" applyBorder="1" applyAlignment="1">
      <alignment horizontal="left" vertical="center" wrapText="1"/>
    </xf>
    <xf numFmtId="0" fontId="4" fillId="0" borderId="20" xfId="3" applyFont="1" applyBorder="1" applyAlignment="1">
      <alignment horizontal="left" vertical="center" wrapText="1"/>
    </xf>
    <xf numFmtId="0" fontId="4" fillId="0" borderId="27" xfId="3" applyFont="1" applyBorder="1" applyAlignment="1">
      <alignment horizontal="left" vertical="center" wrapText="1"/>
    </xf>
    <xf numFmtId="0" fontId="4" fillId="0" borderId="59" xfId="3" applyFont="1" applyBorder="1" applyAlignment="1">
      <alignment horizontal="left" vertical="center"/>
    </xf>
    <xf numFmtId="0" fontId="4" fillId="0" borderId="22" xfId="3" applyFont="1" applyBorder="1" applyAlignment="1">
      <alignment horizontal="left" vertical="center"/>
    </xf>
    <xf numFmtId="0" fontId="4" fillId="0" borderId="19" xfId="3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49" fontId="4" fillId="2" borderId="4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0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horizontal="left" vertical="center" wrapText="1"/>
      <protection locked="0"/>
    </xf>
    <xf numFmtId="0" fontId="4" fillId="2" borderId="30" xfId="0" applyFont="1" applyFill="1" applyBorder="1" applyAlignment="1" applyProtection="1">
      <alignment horizontal="left" vertical="center" wrapText="1"/>
      <protection locked="0"/>
    </xf>
    <xf numFmtId="38" fontId="4" fillId="2" borderId="43" xfId="0" applyNumberFormat="1" applyFont="1" applyFill="1" applyBorder="1" applyAlignment="1" applyProtection="1">
      <alignment horizontal="right" vertical="center"/>
      <protection locked="0"/>
    </xf>
    <xf numFmtId="0" fontId="4" fillId="2" borderId="50" xfId="0" applyFont="1" applyFill="1" applyBorder="1" applyAlignment="1" applyProtection="1">
      <alignment horizontal="right" vertical="center"/>
      <protection locked="0"/>
    </xf>
    <xf numFmtId="49" fontId="4" fillId="2" borderId="14" xfId="0" applyNumberFormat="1" applyFont="1" applyFill="1" applyBorder="1" applyAlignment="1" applyProtection="1">
      <alignment horizontal="left" vertical="center"/>
      <protection locked="0"/>
    </xf>
    <xf numFmtId="49" fontId="4" fillId="2" borderId="22" xfId="0" applyNumberFormat="1" applyFont="1" applyFill="1" applyBorder="1" applyAlignment="1" applyProtection="1">
      <alignment horizontal="left" vertical="center"/>
      <protection locked="0"/>
    </xf>
    <xf numFmtId="49" fontId="4" fillId="2" borderId="19" xfId="0" applyNumberFormat="1" applyFont="1" applyFill="1" applyBorder="1" applyAlignment="1" applyProtection="1">
      <alignment horizontal="left" vertical="center"/>
      <protection locked="0"/>
    </xf>
    <xf numFmtId="14" fontId="4" fillId="2" borderId="14" xfId="0" applyNumberFormat="1" applyFont="1" applyFill="1" applyBorder="1" applyAlignment="1" applyProtection="1">
      <alignment horizontal="left" vertical="center"/>
      <protection locked="0"/>
    </xf>
    <xf numFmtId="177" fontId="4" fillId="2" borderId="22" xfId="0" applyNumberFormat="1" applyFont="1" applyFill="1" applyBorder="1" applyAlignment="1" applyProtection="1">
      <alignment horizontal="left" vertical="center"/>
      <protection locked="0"/>
    </xf>
    <xf numFmtId="14" fontId="4" fillId="2" borderId="22" xfId="0" applyNumberFormat="1" applyFont="1" applyFill="1" applyBorder="1" applyAlignment="1" applyProtection="1">
      <alignment horizontal="left" vertical="center"/>
      <protection locked="0"/>
    </xf>
    <xf numFmtId="0" fontId="4" fillId="0" borderId="44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indent="1"/>
    </xf>
    <xf numFmtId="0" fontId="16" fillId="0" borderId="4" xfId="0" applyFont="1" applyBorder="1" applyAlignment="1">
      <alignment horizontal="left" vertical="center" indent="1"/>
    </xf>
    <xf numFmtId="0" fontId="16" fillId="0" borderId="6" xfId="0" applyFont="1" applyBorder="1" applyAlignment="1">
      <alignment horizontal="left" vertical="center" indent="1"/>
    </xf>
    <xf numFmtId="49" fontId="4" fillId="0" borderId="33" xfId="0" applyNumberFormat="1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49" fontId="4" fillId="2" borderId="13" xfId="0" applyNumberFormat="1" applyFont="1" applyFill="1" applyBorder="1" applyAlignment="1" applyProtection="1">
      <alignment horizontal="left" vertical="center"/>
      <protection locked="0"/>
    </xf>
    <xf numFmtId="49" fontId="4" fillId="2" borderId="20" xfId="0" applyNumberFormat="1" applyFont="1" applyFill="1" applyBorder="1" applyAlignment="1" applyProtection="1">
      <alignment horizontal="left" vertical="center"/>
      <protection locked="0"/>
    </xf>
    <xf numFmtId="49" fontId="4" fillId="2" borderId="27" xfId="0" applyNumberFormat="1" applyFont="1" applyFill="1" applyBorder="1" applyAlignment="1" applyProtection="1">
      <alignment horizontal="left" vertical="center"/>
      <protection locked="0"/>
    </xf>
    <xf numFmtId="14" fontId="4" fillId="2" borderId="13" xfId="0" applyNumberFormat="1" applyFont="1" applyFill="1" applyBorder="1" applyAlignment="1" applyProtection="1">
      <alignment horizontal="left" vertical="center"/>
      <protection locked="0"/>
    </xf>
    <xf numFmtId="177" fontId="4" fillId="2" borderId="20" xfId="0" applyNumberFormat="1" applyFont="1" applyFill="1" applyBorder="1" applyAlignment="1" applyProtection="1">
      <alignment horizontal="left" vertical="center"/>
      <protection locked="0"/>
    </xf>
    <xf numFmtId="14" fontId="4" fillId="2" borderId="20" xfId="0" applyNumberFormat="1" applyFont="1" applyFill="1" applyBorder="1" applyAlignment="1" applyProtection="1">
      <alignment horizontal="left" vertical="center"/>
      <protection locked="0"/>
    </xf>
    <xf numFmtId="0" fontId="4" fillId="0" borderId="43" xfId="0" applyFont="1" applyBorder="1" applyAlignment="1">
      <alignment horizontal="left" vertical="center" wrapText="1"/>
    </xf>
    <xf numFmtId="0" fontId="4" fillId="0" borderId="31" xfId="3" applyFont="1" applyBorder="1" applyAlignment="1">
      <alignment horizontal="left" vertical="center" wrapText="1"/>
    </xf>
    <xf numFmtId="0" fontId="4" fillId="0" borderId="26" xfId="3" applyFont="1" applyBorder="1" applyAlignment="1">
      <alignment horizontal="left" vertical="center" wrapText="1"/>
    </xf>
    <xf numFmtId="0" fontId="4" fillId="0" borderId="13" xfId="3" applyFont="1" applyBorder="1" applyAlignment="1">
      <alignment horizontal="left" vertical="center" wrapText="1"/>
    </xf>
    <xf numFmtId="0" fontId="4" fillId="0" borderId="45" xfId="3" applyFont="1" applyBorder="1" applyAlignment="1">
      <alignment horizontal="left" vertical="center" wrapText="1"/>
    </xf>
    <xf numFmtId="0" fontId="4" fillId="0" borderId="0" xfId="3" applyFont="1" applyAlignment="1">
      <alignment horizontal="left" vertical="center" wrapText="1"/>
    </xf>
    <xf numFmtId="49" fontId="4" fillId="2" borderId="43" xfId="0" applyNumberFormat="1" applyFont="1" applyFill="1" applyBorder="1" applyAlignment="1" applyProtection="1">
      <alignment horizontal="left" vertical="center"/>
      <protection locked="0"/>
    </xf>
    <xf numFmtId="49" fontId="4" fillId="2" borderId="24" xfId="0" applyNumberFormat="1" applyFont="1" applyFill="1" applyBorder="1" applyAlignment="1" applyProtection="1">
      <alignment horizontal="left" vertical="center"/>
      <protection locked="0"/>
    </xf>
    <xf numFmtId="49" fontId="4" fillId="2" borderId="30" xfId="0" applyNumberFormat="1" applyFont="1" applyFill="1" applyBorder="1" applyAlignment="1" applyProtection="1">
      <alignment horizontal="left" vertical="center"/>
      <protection locked="0"/>
    </xf>
    <xf numFmtId="14" fontId="4" fillId="2" borderId="43" xfId="0" applyNumberFormat="1" applyFont="1" applyFill="1" applyBorder="1" applyAlignment="1" applyProtection="1">
      <alignment horizontal="left" vertical="center"/>
      <protection locked="0"/>
    </xf>
    <xf numFmtId="177" fontId="4" fillId="2" borderId="24" xfId="0" applyNumberFormat="1" applyFont="1" applyFill="1" applyBorder="1" applyAlignment="1" applyProtection="1">
      <alignment horizontal="left" vertical="center"/>
      <protection locked="0"/>
    </xf>
    <xf numFmtId="14" fontId="4" fillId="2" borderId="24" xfId="0" applyNumberFormat="1" applyFont="1" applyFill="1" applyBorder="1" applyAlignment="1" applyProtection="1">
      <alignment horizontal="left" vertical="center"/>
      <protection locked="0"/>
    </xf>
    <xf numFmtId="177" fontId="4" fillId="0" borderId="33" xfId="3" applyNumberFormat="1" applyFont="1" applyBorder="1" applyAlignment="1">
      <alignment horizontal="left" vertical="center"/>
    </xf>
    <xf numFmtId="177" fontId="4" fillId="0" borderId="48" xfId="3" applyNumberFormat="1" applyFont="1" applyBorder="1" applyAlignment="1">
      <alignment horizontal="left" vertical="center"/>
    </xf>
    <xf numFmtId="49" fontId="4" fillId="2" borderId="4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3" xfId="3" applyNumberFormat="1" applyFont="1" applyFill="1" applyBorder="1" applyAlignment="1" applyProtection="1">
      <alignment horizontal="left" vertical="center" wrapText="1"/>
      <protection locked="0"/>
    </xf>
    <xf numFmtId="0" fontId="4" fillId="2" borderId="24" xfId="3" applyFont="1" applyFill="1" applyBorder="1" applyAlignment="1" applyProtection="1">
      <alignment horizontal="left" vertical="center" wrapText="1"/>
      <protection locked="0"/>
    </xf>
    <xf numFmtId="0" fontId="4" fillId="2" borderId="30" xfId="3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3" xfId="3" applyNumberFormat="1" applyFont="1" applyFill="1" applyBorder="1" applyAlignment="1" applyProtection="1">
      <alignment horizontal="left" vertical="center" wrapText="1"/>
      <protection locked="0"/>
    </xf>
    <xf numFmtId="0" fontId="4" fillId="2" borderId="20" xfId="3" applyFont="1" applyFill="1" applyBorder="1" applyAlignment="1" applyProtection="1">
      <alignment horizontal="left" vertical="center" wrapText="1"/>
      <protection locked="0"/>
    </xf>
    <xf numFmtId="0" fontId="4" fillId="2" borderId="27" xfId="3" applyFont="1" applyFill="1" applyBorder="1" applyAlignment="1" applyProtection="1">
      <alignment horizontal="left" vertical="center" wrapText="1"/>
      <protection locked="0"/>
    </xf>
    <xf numFmtId="49" fontId="4" fillId="2" borderId="5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2" xfId="0" applyFont="1" applyFill="1" applyBorder="1" applyAlignment="1" applyProtection="1">
      <alignment horizontal="left" vertical="center" wrapText="1"/>
      <protection locked="0"/>
    </xf>
    <xf numFmtId="0" fontId="4" fillId="2" borderId="19" xfId="0" applyFont="1" applyFill="1" applyBorder="1" applyAlignment="1" applyProtection="1">
      <alignment horizontal="left" vertical="center" wrapText="1"/>
      <protection locked="0"/>
    </xf>
    <xf numFmtId="49" fontId="4" fillId="2" borderId="14" xfId="3" applyNumberFormat="1" applyFont="1" applyFill="1" applyBorder="1" applyAlignment="1" applyProtection="1">
      <alignment horizontal="left" vertical="center" wrapText="1"/>
      <protection locked="0"/>
    </xf>
    <xf numFmtId="0" fontId="4" fillId="2" borderId="22" xfId="3" applyFont="1" applyFill="1" applyBorder="1" applyAlignment="1" applyProtection="1">
      <alignment horizontal="left" vertical="center" wrapText="1"/>
      <protection locked="0"/>
    </xf>
    <xf numFmtId="0" fontId="4" fillId="2" borderId="19" xfId="3" applyFont="1" applyFill="1" applyBorder="1" applyAlignment="1" applyProtection="1">
      <alignment horizontal="left" vertical="center" wrapText="1"/>
      <protection locked="0"/>
    </xf>
    <xf numFmtId="49" fontId="4" fillId="0" borderId="35" xfId="3" applyNumberFormat="1" applyFont="1" applyBorder="1" applyAlignment="1">
      <alignment horizontal="left" vertical="center" wrapText="1"/>
    </xf>
    <xf numFmtId="0" fontId="4" fillId="0" borderId="33" xfId="3" applyFont="1" applyBorder="1" applyAlignment="1">
      <alignment horizontal="left" vertical="center"/>
    </xf>
    <xf numFmtId="0" fontId="4" fillId="0" borderId="34" xfId="3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49" fontId="23" fillId="2" borderId="0" xfId="0" applyNumberFormat="1" applyFont="1" applyFill="1" applyAlignment="1" applyProtection="1">
      <alignment horizontal="left" vertical="center" wrapText="1"/>
      <protection locked="0"/>
    </xf>
    <xf numFmtId="0" fontId="4" fillId="0" borderId="13" xfId="3" applyFont="1" applyBorder="1" applyAlignment="1">
      <alignment horizontal="left" vertical="center"/>
    </xf>
    <xf numFmtId="0" fontId="4" fillId="0" borderId="20" xfId="3" applyFont="1" applyBorder="1" applyAlignment="1">
      <alignment horizontal="left" vertical="center"/>
    </xf>
    <xf numFmtId="0" fontId="4" fillId="0" borderId="23" xfId="3" applyFont="1" applyBorder="1" applyAlignment="1">
      <alignment horizontal="left" vertical="center"/>
    </xf>
    <xf numFmtId="0" fontId="21" fillId="0" borderId="14" xfId="3" applyFont="1" applyBorder="1" applyAlignment="1">
      <alignment horizontal="left" vertical="center"/>
    </xf>
    <xf numFmtId="0" fontId="21" fillId="0" borderId="22" xfId="3" applyFont="1" applyBorder="1" applyAlignment="1">
      <alignment horizontal="left" vertical="center"/>
    </xf>
    <xf numFmtId="0" fontId="21" fillId="0" borderId="21" xfId="3" applyFont="1" applyBorder="1" applyAlignment="1">
      <alignment horizontal="left" vertical="center"/>
    </xf>
    <xf numFmtId="179" fontId="4" fillId="0" borderId="68" xfId="3" applyNumberFormat="1" applyFont="1" applyBorder="1" applyAlignment="1">
      <alignment horizontal="center" vertical="center"/>
    </xf>
    <xf numFmtId="179" fontId="4" fillId="0" borderId="75" xfId="3" applyNumberFormat="1" applyFont="1" applyBorder="1" applyAlignment="1">
      <alignment horizontal="center" vertical="center"/>
    </xf>
    <xf numFmtId="179" fontId="4" fillId="0" borderId="72" xfId="3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left" vertical="center"/>
      <protection locked="0"/>
    </xf>
    <xf numFmtId="0" fontId="4" fillId="0" borderId="17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74" xfId="0" applyFont="1" applyBorder="1" applyAlignment="1">
      <alignment horizontal="left" vertical="center"/>
    </xf>
    <xf numFmtId="179" fontId="4" fillId="0" borderId="64" xfId="3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3" xfId="2" applyFont="1" applyBorder="1" applyAlignment="1">
      <alignment horizontal="left" vertical="center"/>
    </xf>
    <xf numFmtId="0" fontId="4" fillId="0" borderId="34" xfId="2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3" applyFont="1" applyBorder="1" applyAlignment="1">
      <alignment horizontal="left" vertical="center" wrapText="1"/>
    </xf>
    <xf numFmtId="0" fontId="4" fillId="0" borderId="40" xfId="3" applyFont="1" applyBorder="1" applyAlignment="1">
      <alignment horizontal="left" vertical="center" wrapText="1"/>
    </xf>
    <xf numFmtId="0" fontId="4" fillId="0" borderId="11" xfId="3" applyFont="1" applyBorder="1" applyAlignment="1">
      <alignment horizontal="left" vertical="center"/>
    </xf>
    <xf numFmtId="0" fontId="4" fillId="0" borderId="10" xfId="3" applyFont="1" applyBorder="1" applyAlignment="1">
      <alignment horizontal="left" vertical="center"/>
    </xf>
    <xf numFmtId="0" fontId="4" fillId="0" borderId="60" xfId="3" applyFont="1" applyBorder="1" applyAlignment="1">
      <alignment horizontal="left" vertical="center"/>
    </xf>
    <xf numFmtId="0" fontId="4" fillId="0" borderId="61" xfId="3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9" fontId="4" fillId="0" borderId="76" xfId="3" applyNumberFormat="1" applyFont="1" applyBorder="1" applyAlignment="1">
      <alignment horizontal="center" vertical="center"/>
    </xf>
    <xf numFmtId="0" fontId="4" fillId="0" borderId="35" xfId="2" applyFont="1" applyBorder="1" applyAlignment="1">
      <alignment horizontal="left" vertical="center"/>
    </xf>
    <xf numFmtId="0" fontId="4" fillId="0" borderId="48" xfId="2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65" xfId="0" applyFont="1" applyBorder="1" applyAlignment="1">
      <alignment horizontal="left" vertical="center" wrapText="1"/>
    </xf>
    <xf numFmtId="0" fontId="4" fillId="0" borderId="74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49" fontId="4" fillId="2" borderId="50" xfId="0" applyNumberFormat="1" applyFont="1" applyFill="1" applyBorder="1" applyAlignment="1" applyProtection="1">
      <alignment horizontal="left" vertical="center"/>
      <protection locked="0"/>
    </xf>
    <xf numFmtId="49" fontId="4" fillId="2" borderId="23" xfId="0" applyNumberFormat="1" applyFont="1" applyFill="1" applyBorder="1" applyAlignment="1" applyProtection="1">
      <alignment horizontal="left" vertical="center"/>
      <protection locked="0"/>
    </xf>
    <xf numFmtId="38" fontId="4" fillId="2" borderId="37" xfId="2" applyNumberFormat="1" applyFont="1" applyFill="1" applyBorder="1" applyAlignment="1" applyProtection="1">
      <alignment horizontal="right" vertical="center"/>
      <protection locked="0"/>
    </xf>
    <xf numFmtId="38" fontId="4" fillId="2" borderId="38" xfId="2" applyNumberFormat="1" applyFont="1" applyFill="1" applyBorder="1" applyAlignment="1" applyProtection="1">
      <alignment horizontal="right" vertical="center"/>
      <protection locked="0"/>
    </xf>
    <xf numFmtId="38" fontId="4" fillId="2" borderId="39" xfId="2" applyNumberFormat="1" applyFont="1" applyFill="1" applyBorder="1" applyAlignment="1" applyProtection="1">
      <alignment horizontal="right" vertical="center"/>
      <protection locked="0"/>
    </xf>
    <xf numFmtId="0" fontId="4" fillId="0" borderId="24" xfId="3" applyFont="1" applyBorder="1" applyAlignment="1">
      <alignment horizontal="left" vertical="center"/>
    </xf>
    <xf numFmtId="0" fontId="4" fillId="0" borderId="50" xfId="3" applyFont="1" applyBorder="1" applyAlignment="1">
      <alignment horizontal="left" vertical="center"/>
    </xf>
    <xf numFmtId="38" fontId="4" fillId="2" borderId="49" xfId="2" applyNumberFormat="1" applyFont="1" applyFill="1" applyBorder="1" applyAlignment="1" applyProtection="1">
      <alignment horizontal="right" vertical="center"/>
      <protection locked="0"/>
    </xf>
    <xf numFmtId="38" fontId="4" fillId="2" borderId="24" xfId="2" applyNumberFormat="1" applyFont="1" applyFill="1" applyBorder="1" applyAlignment="1" applyProtection="1">
      <alignment horizontal="right" vertical="center"/>
      <protection locked="0"/>
    </xf>
    <xf numFmtId="38" fontId="4" fillId="2" borderId="50" xfId="2" applyNumberFormat="1" applyFont="1" applyFill="1" applyBorder="1" applyAlignment="1" applyProtection="1">
      <alignment horizontal="right" vertical="center"/>
      <protection locked="0"/>
    </xf>
    <xf numFmtId="38" fontId="4" fillId="0" borderId="53" xfId="3" applyNumberFormat="1" applyFont="1" applyBorder="1" applyAlignment="1">
      <alignment horizontal="right" vertical="center"/>
    </xf>
    <xf numFmtId="38" fontId="4" fillId="0" borderId="54" xfId="3" applyNumberFormat="1" applyFont="1" applyBorder="1" applyAlignment="1">
      <alignment horizontal="right" vertical="center"/>
    </xf>
    <xf numFmtId="38" fontId="4" fillId="0" borderId="55" xfId="3" applyNumberFormat="1" applyFont="1" applyBorder="1" applyAlignment="1">
      <alignment horizontal="right" vertical="center"/>
    </xf>
    <xf numFmtId="38" fontId="4" fillId="2" borderId="36" xfId="2" applyNumberFormat="1" applyFont="1" applyFill="1" applyBorder="1" applyAlignment="1" applyProtection="1">
      <alignment horizontal="right" vertical="center"/>
      <protection locked="0"/>
    </xf>
    <xf numFmtId="38" fontId="4" fillId="2" borderId="20" xfId="2" applyNumberFormat="1" applyFont="1" applyFill="1" applyBorder="1" applyAlignment="1" applyProtection="1">
      <alignment horizontal="right" vertical="center"/>
      <protection locked="0"/>
    </xf>
    <xf numFmtId="38" fontId="4" fillId="2" borderId="23" xfId="2" applyNumberFormat="1" applyFont="1" applyFill="1" applyBorder="1" applyAlignment="1" applyProtection="1">
      <alignment horizontal="right" vertical="center"/>
      <protection locked="0"/>
    </xf>
    <xf numFmtId="182" fontId="4" fillId="2" borderId="24" xfId="2" applyNumberFormat="1" applyFont="1" applyFill="1" applyBorder="1" applyAlignment="1" applyProtection="1">
      <alignment horizontal="right" vertical="center"/>
      <protection locked="0"/>
    </xf>
    <xf numFmtId="182" fontId="4" fillId="2" borderId="50" xfId="2" applyNumberFormat="1" applyFont="1" applyFill="1" applyBorder="1" applyAlignment="1" applyProtection="1">
      <alignment horizontal="right" vertical="center"/>
      <protection locked="0"/>
    </xf>
    <xf numFmtId="182" fontId="4" fillId="2" borderId="20" xfId="2" applyNumberFormat="1" applyFont="1" applyFill="1" applyBorder="1" applyAlignment="1" applyProtection="1">
      <alignment horizontal="right" vertical="center"/>
      <protection locked="0"/>
    </xf>
    <xf numFmtId="182" fontId="4" fillId="2" borderId="23" xfId="2" applyNumberFormat="1" applyFont="1" applyFill="1" applyBorder="1" applyAlignment="1" applyProtection="1">
      <alignment horizontal="right" vertical="center"/>
      <protection locked="0"/>
    </xf>
    <xf numFmtId="182" fontId="4" fillId="2" borderId="38" xfId="2" applyNumberFormat="1" applyFont="1" applyFill="1" applyBorder="1" applyAlignment="1" applyProtection="1">
      <alignment horizontal="right" vertical="center"/>
      <protection locked="0"/>
    </xf>
    <xf numFmtId="182" fontId="4" fillId="2" borderId="39" xfId="2" applyNumberFormat="1" applyFont="1" applyFill="1" applyBorder="1" applyAlignment="1" applyProtection="1">
      <alignment horizontal="right" vertical="center"/>
      <protection locked="0"/>
    </xf>
    <xf numFmtId="0" fontId="4" fillId="0" borderId="3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48" xfId="2" applyFont="1" applyBorder="1" applyAlignment="1">
      <alignment horizontal="center" vertical="center"/>
    </xf>
    <xf numFmtId="38" fontId="4" fillId="0" borderId="53" xfId="2" applyNumberFormat="1" applyFont="1" applyBorder="1" applyAlignment="1">
      <alignment horizontal="right" vertical="center"/>
    </xf>
    <xf numFmtId="182" fontId="4" fillId="0" borderId="54" xfId="2" applyNumberFormat="1" applyFont="1" applyBorder="1" applyAlignment="1">
      <alignment horizontal="right" vertical="center"/>
    </xf>
    <xf numFmtId="182" fontId="4" fillId="0" borderId="55" xfId="2" applyNumberFormat="1" applyFont="1" applyBorder="1" applyAlignment="1">
      <alignment horizontal="right" vertical="center"/>
    </xf>
    <xf numFmtId="0" fontId="4" fillId="0" borderId="62" xfId="3" applyFont="1" applyBorder="1" applyAlignment="1">
      <alignment horizontal="left" vertical="center"/>
    </xf>
    <xf numFmtId="0" fontId="4" fillId="0" borderId="63" xfId="3" applyFont="1" applyBorder="1" applyAlignment="1">
      <alignment horizontal="left" vertical="center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38" fontId="4" fillId="2" borderId="14" xfId="0" applyNumberFormat="1" applyFont="1" applyFill="1" applyBorder="1" applyAlignment="1" applyProtection="1">
      <alignment horizontal="right" vertical="center"/>
      <protection locked="0"/>
    </xf>
    <xf numFmtId="0" fontId="4" fillId="2" borderId="21" xfId="0" applyFont="1" applyFill="1" applyBorder="1" applyAlignment="1" applyProtection="1">
      <alignment horizontal="right" vertical="center"/>
      <protection locked="0"/>
    </xf>
    <xf numFmtId="0" fontId="4" fillId="0" borderId="8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0" xfId="3" applyFont="1">
      <alignment vertical="center"/>
    </xf>
    <xf numFmtId="181" fontId="4" fillId="2" borderId="20" xfId="2" applyNumberFormat="1" applyFont="1" applyFill="1" applyBorder="1" applyAlignment="1" applyProtection="1">
      <alignment horizontal="right" vertical="center"/>
      <protection locked="0"/>
    </xf>
    <xf numFmtId="181" fontId="4" fillId="2" borderId="23" xfId="2" applyNumberFormat="1" applyFont="1" applyFill="1" applyBorder="1" applyAlignment="1" applyProtection="1">
      <alignment horizontal="right" vertical="center"/>
      <protection locked="0"/>
    </xf>
    <xf numFmtId="181" fontId="4" fillId="2" borderId="38" xfId="2" applyNumberFormat="1" applyFont="1" applyFill="1" applyBorder="1" applyAlignment="1" applyProtection="1">
      <alignment horizontal="right" vertical="center"/>
      <protection locked="0"/>
    </xf>
    <xf numFmtId="181" fontId="4" fillId="2" borderId="39" xfId="2" applyNumberFormat="1" applyFont="1" applyFill="1" applyBorder="1" applyAlignment="1" applyProtection="1">
      <alignment horizontal="right" vertical="center"/>
      <protection locked="0"/>
    </xf>
    <xf numFmtId="181" fontId="4" fillId="0" borderId="54" xfId="2" applyNumberFormat="1" applyFont="1" applyBorder="1" applyAlignment="1">
      <alignment horizontal="right" vertical="center"/>
    </xf>
    <xf numFmtId="181" fontId="4" fillId="0" borderId="55" xfId="2" applyNumberFormat="1" applyFont="1" applyBorder="1" applyAlignment="1">
      <alignment horizontal="right" vertical="center"/>
    </xf>
    <xf numFmtId="181" fontId="4" fillId="2" borderId="24" xfId="2" applyNumberFormat="1" applyFont="1" applyFill="1" applyBorder="1" applyAlignment="1" applyProtection="1">
      <alignment horizontal="right" vertical="center"/>
      <protection locked="0"/>
    </xf>
    <xf numFmtId="181" fontId="4" fillId="2" borderId="50" xfId="2" applyNumberFormat="1" applyFont="1" applyFill="1" applyBorder="1" applyAlignment="1" applyProtection="1">
      <alignment horizontal="right" vertical="center"/>
      <protection locked="0"/>
    </xf>
    <xf numFmtId="181" fontId="4" fillId="0" borderId="32" xfId="2" applyNumberFormat="1" applyFont="1" applyBorder="1" applyAlignment="1">
      <alignment horizontal="left" vertical="center"/>
    </xf>
    <xf numFmtId="181" fontId="4" fillId="0" borderId="33" xfId="2" applyNumberFormat="1" applyFont="1" applyBorder="1" applyAlignment="1">
      <alignment horizontal="left" vertical="center"/>
    </xf>
    <xf numFmtId="181" fontId="4" fillId="0" borderId="48" xfId="2" applyNumberFormat="1" applyFont="1" applyBorder="1" applyAlignment="1">
      <alignment horizontal="left" vertical="center"/>
    </xf>
    <xf numFmtId="38" fontId="4" fillId="0" borderId="54" xfId="2" applyNumberFormat="1" applyFont="1" applyBorder="1" applyAlignment="1">
      <alignment horizontal="right" vertical="center"/>
    </xf>
    <xf numFmtId="38" fontId="4" fillId="0" borderId="55" xfId="2" applyNumberFormat="1" applyFont="1" applyBorder="1" applyAlignment="1">
      <alignment horizontal="right" vertical="center"/>
    </xf>
    <xf numFmtId="0" fontId="4" fillId="0" borderId="35" xfId="0" applyFont="1" applyBorder="1">
      <alignment vertical="center"/>
    </xf>
    <xf numFmtId="177" fontId="4" fillId="0" borderId="32" xfId="0" applyNumberFormat="1" applyFont="1" applyBorder="1" applyAlignment="1">
      <alignment horizontal="center" vertical="center"/>
    </xf>
    <xf numFmtId="177" fontId="4" fillId="0" borderId="33" xfId="0" applyNumberFormat="1" applyFont="1" applyBorder="1" applyAlignment="1">
      <alignment horizontal="center" vertical="center"/>
    </xf>
    <xf numFmtId="177" fontId="4" fillId="0" borderId="48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left" vertical="center"/>
    </xf>
    <xf numFmtId="49" fontId="4" fillId="0" borderId="20" xfId="0" applyNumberFormat="1" applyFont="1" applyBorder="1" applyAlignment="1">
      <alignment horizontal="left" vertical="center"/>
    </xf>
    <xf numFmtId="49" fontId="4" fillId="0" borderId="23" xfId="0" applyNumberFormat="1" applyFont="1" applyBorder="1" applyAlignment="1">
      <alignment horizontal="left" vertical="center"/>
    </xf>
    <xf numFmtId="179" fontId="4" fillId="0" borderId="51" xfId="0" applyNumberFormat="1" applyFont="1" applyBorder="1" applyAlignment="1">
      <alignment horizontal="left" vertical="center"/>
    </xf>
    <xf numFmtId="179" fontId="4" fillId="0" borderId="40" xfId="0" applyNumberFormat="1" applyFont="1" applyBorder="1" applyAlignment="1">
      <alignment horizontal="left" vertical="center"/>
    </xf>
    <xf numFmtId="181" fontId="4" fillId="0" borderId="52" xfId="0" applyNumberFormat="1" applyFont="1" applyBorder="1" applyAlignment="1">
      <alignment horizontal="left" vertical="center"/>
    </xf>
    <xf numFmtId="49" fontId="4" fillId="0" borderId="49" xfId="0" applyNumberFormat="1" applyFont="1" applyBorder="1" applyAlignment="1">
      <alignment horizontal="left" vertical="center"/>
    </xf>
    <xf numFmtId="49" fontId="4" fillId="0" borderId="24" xfId="0" applyNumberFormat="1" applyFont="1" applyBorder="1" applyAlignment="1">
      <alignment horizontal="left" vertical="center"/>
    </xf>
    <xf numFmtId="181" fontId="4" fillId="0" borderId="50" xfId="0" applyNumberFormat="1" applyFont="1" applyBorder="1" applyAlignment="1">
      <alignment horizontal="left" vertical="center"/>
    </xf>
    <xf numFmtId="0" fontId="4" fillId="0" borderId="41" xfId="2" applyFont="1" applyBorder="1" applyAlignment="1">
      <alignment horizontal="left" vertical="center"/>
    </xf>
    <xf numFmtId="0" fontId="4" fillId="0" borderId="42" xfId="2" applyFont="1" applyBorder="1" applyAlignment="1">
      <alignment horizontal="left" vertical="center"/>
    </xf>
    <xf numFmtId="180" fontId="4" fillId="0" borderId="0" xfId="0" applyNumberFormat="1" applyFont="1" applyAlignment="1">
      <alignment horizontal="left" vertical="center"/>
    </xf>
    <xf numFmtId="181" fontId="4" fillId="0" borderId="15" xfId="2" applyNumberFormat="1" applyFont="1" applyBorder="1" applyAlignment="1">
      <alignment horizontal="left" vertical="center"/>
    </xf>
    <xf numFmtId="181" fontId="4" fillId="0" borderId="29" xfId="2" applyNumberFormat="1" applyFont="1" applyBorder="1" applyAlignment="1">
      <alignment horizontal="left" vertical="center"/>
    </xf>
    <xf numFmtId="182" fontId="4" fillId="0" borderId="12" xfId="2" applyNumberFormat="1" applyFont="1" applyBorder="1" applyAlignment="1">
      <alignment horizontal="left" vertical="center"/>
    </xf>
    <xf numFmtId="182" fontId="4" fillId="0" borderId="47" xfId="2" applyNumberFormat="1" applyFont="1" applyBorder="1" applyAlignment="1">
      <alignment horizontal="left" vertical="center"/>
    </xf>
    <xf numFmtId="181" fontId="4" fillId="0" borderId="41" xfId="2" applyNumberFormat="1" applyFont="1" applyBorder="1" applyAlignment="1">
      <alignment horizontal="left" vertical="center"/>
    </xf>
    <xf numFmtId="178" fontId="7" fillId="0" borderId="0" xfId="3" applyNumberFormat="1" applyAlignment="1">
      <alignment horizontal="right" vertical="top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0" fontId="16" fillId="0" borderId="0" xfId="0" applyFont="1">
      <alignment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84" fontId="4" fillId="2" borderId="0" xfId="0" applyNumberFormat="1" applyFont="1" applyFill="1" applyAlignment="1" applyProtection="1">
      <alignment horizontal="left" vertical="center"/>
      <protection locked="0"/>
    </xf>
    <xf numFmtId="180" fontId="4" fillId="2" borderId="0" xfId="0" applyNumberFormat="1" applyFont="1" applyFill="1" applyAlignment="1" applyProtection="1">
      <alignment horizontal="left" vertical="center"/>
      <protection locked="0"/>
    </xf>
    <xf numFmtId="49" fontId="4" fillId="2" borderId="0" xfId="0" applyNumberFormat="1" applyFont="1" applyFill="1" applyAlignment="1" applyProtection="1">
      <alignment horizontal="left" vertical="center" shrinkToFit="1"/>
      <protection locked="0"/>
    </xf>
    <xf numFmtId="0" fontId="4" fillId="0" borderId="1" xfId="0" applyFont="1" applyBorder="1">
      <alignment vertical="center"/>
    </xf>
    <xf numFmtId="0" fontId="19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4" fillId="2" borderId="0" xfId="0" applyFont="1" applyFill="1" applyAlignment="1" applyProtection="1">
      <alignment horizontal="left" vertical="center"/>
      <protection locked="0"/>
    </xf>
    <xf numFmtId="0" fontId="14" fillId="0" borderId="0" xfId="0" applyFont="1" applyAlignment="1">
      <alignment vertical="top"/>
    </xf>
    <xf numFmtId="0" fontId="19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18" fillId="0" borderId="0" xfId="0" applyFont="1">
      <alignment vertical="center"/>
    </xf>
    <xf numFmtId="0" fontId="4" fillId="0" borderId="70" xfId="2" applyFont="1" applyBorder="1" applyAlignment="1">
      <alignment horizontal="left" vertical="center"/>
    </xf>
    <xf numFmtId="181" fontId="4" fillId="0" borderId="37" xfId="0" applyNumberFormat="1" applyFont="1" applyBorder="1" applyAlignment="1">
      <alignment horizontal="left" vertical="center"/>
    </xf>
    <xf numFmtId="181" fontId="4" fillId="0" borderId="38" xfId="0" applyNumberFormat="1" applyFont="1" applyBorder="1" applyAlignment="1">
      <alignment horizontal="left" vertical="center"/>
    </xf>
    <xf numFmtId="181" fontId="4" fillId="0" borderId="39" xfId="0" applyNumberFormat="1" applyFont="1" applyBorder="1" applyAlignment="1">
      <alignment horizontal="left" vertical="center"/>
    </xf>
    <xf numFmtId="49" fontId="4" fillId="0" borderId="53" xfId="0" applyNumberFormat="1" applyFont="1" applyBorder="1" applyAlignment="1">
      <alignment horizontal="left" vertical="center"/>
    </xf>
    <xf numFmtId="49" fontId="4" fillId="0" borderId="54" xfId="0" applyNumberFormat="1" applyFont="1" applyBorder="1" applyAlignment="1">
      <alignment horizontal="left" vertical="center"/>
    </xf>
    <xf numFmtId="181" fontId="4" fillId="0" borderId="55" xfId="0" applyNumberFormat="1" applyFont="1" applyBorder="1" applyAlignment="1">
      <alignment horizontal="left" vertical="center"/>
    </xf>
    <xf numFmtId="0" fontId="4" fillId="0" borderId="0" xfId="3" applyFont="1" applyAlignment="1">
      <alignment horizontal="right" vertical="top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2" xfId="3" applyFont="1" applyBorder="1" applyAlignment="1">
      <alignment horizontal="center" vertical="center"/>
    </xf>
    <xf numFmtId="0" fontId="4" fillId="0" borderId="33" xfId="3" applyFont="1" applyBorder="1" applyAlignment="1">
      <alignment horizontal="center" vertical="center"/>
    </xf>
    <xf numFmtId="0" fontId="4" fillId="0" borderId="48" xfId="3" applyFont="1" applyBorder="1" applyAlignment="1">
      <alignment horizontal="center" vertical="center"/>
    </xf>
    <xf numFmtId="181" fontId="4" fillId="0" borderId="35" xfId="0" applyNumberFormat="1" applyFont="1" applyBorder="1" applyAlignment="1">
      <alignment horizontal="left" vertical="center"/>
    </xf>
    <xf numFmtId="181" fontId="4" fillId="0" borderId="48" xfId="0" applyNumberFormat="1" applyFont="1" applyBorder="1" applyAlignment="1">
      <alignment horizontal="left" vertical="center"/>
    </xf>
    <xf numFmtId="38" fontId="4" fillId="2" borderId="0" xfId="0" applyNumberFormat="1" applyFont="1" applyFill="1" applyAlignment="1" applyProtection="1">
      <alignment horizontal="right" vertical="center"/>
      <protection locked="0"/>
    </xf>
    <xf numFmtId="49" fontId="4" fillId="2" borderId="0" xfId="0" applyNumberFormat="1" applyFont="1" applyFill="1" applyAlignment="1" applyProtection="1">
      <alignment horizontal="right" vertical="center"/>
      <protection locked="0"/>
    </xf>
    <xf numFmtId="0" fontId="19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</cellXfs>
  <cellStyles count="19">
    <cellStyle name="ハイパーリンク" xfId="1" builtinId="8"/>
    <cellStyle name="ハイパーリンク 2" xfId="16" xr:uid="{00000000-0005-0000-0000-000001000000}"/>
    <cellStyle name="桁区切り 2" xfId="5" xr:uid="{00000000-0005-0000-0000-000002000000}"/>
    <cellStyle name="桁区切り 2 2" xfId="14" xr:uid="{00000000-0005-0000-0000-000003000000}"/>
    <cellStyle name="桁区切り 3" xfId="8" xr:uid="{00000000-0005-0000-0000-000004000000}"/>
    <cellStyle name="桁区切り 4" xfId="17" xr:uid="{00000000-0005-0000-0000-000005000000}"/>
    <cellStyle name="桁区切り 5" xfId="18" xr:uid="{00000000-0005-0000-0000-000006000000}"/>
    <cellStyle name="通貨 2" xfId="10" xr:uid="{00000000-0005-0000-0000-000007000000}"/>
    <cellStyle name="標準" xfId="0" builtinId="0"/>
    <cellStyle name="標準 2" xfId="11" xr:uid="{00000000-0005-0000-0000-000009000000}"/>
    <cellStyle name="標準 3 3" xfId="4" xr:uid="{00000000-0005-0000-0000-00000A000000}"/>
    <cellStyle name="標準 4" xfId="9" xr:uid="{00000000-0005-0000-0000-00000B000000}"/>
    <cellStyle name="標準 5" xfId="3" xr:uid="{00000000-0005-0000-0000-00000C000000}"/>
    <cellStyle name="標準 5 2" xfId="2" xr:uid="{00000000-0005-0000-0000-00000D000000}"/>
    <cellStyle name="標準 5 2 2" xfId="7" xr:uid="{00000000-0005-0000-0000-00000E000000}"/>
    <cellStyle name="標準 5 2 2 2" xfId="13" xr:uid="{00000000-0005-0000-0000-00000F000000}"/>
    <cellStyle name="標準 5 2 2 3" xfId="12" xr:uid="{00000000-0005-0000-0000-000010000000}"/>
    <cellStyle name="標準 8" xfId="15" xr:uid="{00000000-0005-0000-0000-000011000000}"/>
    <cellStyle name="標準 9" xfId="6" xr:uid="{00000000-0005-0000-0000-000012000000}"/>
  </cellStyles>
  <dxfs count="44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DFC"/>
      <color rgb="FFFFCCFF"/>
      <color rgb="FF0D0D0D"/>
      <color rgb="FFFF66FF"/>
      <color rgb="FFFFE1FF"/>
      <color rgb="FFFFFF99"/>
      <color rgb="FFFF0000"/>
      <color rgb="FFA6A6A6"/>
      <color rgb="FFE2EFDA"/>
      <color rgb="FFEEAA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/>
    <pageSetUpPr fitToPage="1"/>
  </sheetPr>
  <dimension ref="A1:X446"/>
  <sheetViews>
    <sheetView showGridLines="0" tabSelected="1" view="pageBreakPreview" topLeftCell="B196" zoomScaleNormal="100" zoomScaleSheetLayoutView="100" workbookViewId="0">
      <selection activeCell="B1" sqref="B1"/>
    </sheetView>
  </sheetViews>
  <sheetFormatPr defaultColWidth="9" defaultRowHeight="15.75" customHeight="1" x14ac:dyDescent="0.2"/>
  <cols>
    <col min="1" max="1" width="2.33203125" style="1" hidden="1" customWidth="1"/>
    <col min="2" max="3" width="1.6640625" style="1" customWidth="1"/>
    <col min="4" max="4" width="5.6640625" style="1" customWidth="1"/>
    <col min="5" max="5" width="4.44140625" style="1" customWidth="1"/>
    <col min="6" max="6" width="3.77734375" style="1" customWidth="1"/>
    <col min="7" max="7" width="9.21875" style="1" customWidth="1"/>
    <col min="8" max="8" width="5.21875" style="1" customWidth="1"/>
    <col min="9" max="9" width="1.6640625" style="1" customWidth="1"/>
    <col min="10" max="10" width="12" style="1" customWidth="1"/>
    <col min="11" max="11" width="6.6640625" style="1" customWidth="1"/>
    <col min="12" max="12" width="10.77734375" style="1" customWidth="1"/>
    <col min="13" max="13" width="6.6640625" style="1" customWidth="1"/>
    <col min="14" max="14" width="6.88671875" style="1" customWidth="1"/>
    <col min="15" max="15" width="3.88671875" style="1" customWidth="1"/>
    <col min="16" max="16" width="6.6640625" style="1" customWidth="1"/>
    <col min="17" max="17" width="18.44140625" style="1" customWidth="1"/>
    <col min="18" max="19" width="6.6640625" style="1" customWidth="1"/>
    <col min="20" max="20" width="20" style="1" customWidth="1"/>
    <col min="21" max="21" width="5.6640625" style="1" customWidth="1"/>
    <col min="22" max="22" width="2.77734375" style="1" customWidth="1"/>
    <col min="23" max="23" width="3.6640625" style="1" customWidth="1"/>
    <col min="24" max="16384" width="9" style="1"/>
  </cols>
  <sheetData>
    <row r="1" spans="1:23" ht="30" customHeight="1" x14ac:dyDescent="0.2">
      <c r="A1" s="23" t="s">
        <v>479</v>
      </c>
      <c r="B1" s="23"/>
      <c r="C1" s="24" t="s">
        <v>50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406">
        <v>45292</v>
      </c>
      <c r="U1" s="406"/>
      <c r="V1" s="406"/>
      <c r="W1" s="25"/>
    </row>
    <row r="2" spans="1:23" ht="15.75" hidden="1" customHeight="1" x14ac:dyDescent="0.2">
      <c r="A2" s="23" t="s">
        <v>29</v>
      </c>
      <c r="B2" s="23"/>
      <c r="C2" s="26"/>
      <c r="D2" s="26"/>
      <c r="U2" s="430"/>
      <c r="V2" s="430"/>
      <c r="W2" s="14"/>
    </row>
    <row r="3" spans="1:23" ht="30" customHeight="1" x14ac:dyDescent="0.2">
      <c r="A3" s="27">
        <v>2024.01</v>
      </c>
      <c r="B3" s="27"/>
      <c r="C3" s="1" t="s">
        <v>473</v>
      </c>
    </row>
    <row r="4" spans="1:23" ht="5.25" customHeight="1" x14ac:dyDescent="0.2">
      <c r="A4" s="27"/>
      <c r="B4" s="27"/>
      <c r="C4" s="28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</row>
    <row r="5" spans="1:23" ht="15" customHeight="1" x14ac:dyDescent="0.2">
      <c r="A5" s="27"/>
      <c r="B5" s="27"/>
      <c r="C5" s="31" t="s">
        <v>17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3"/>
    </row>
    <row r="6" spans="1:23" ht="15" customHeight="1" x14ac:dyDescent="0.2">
      <c r="A6" s="27"/>
      <c r="B6" s="27"/>
      <c r="C6" s="31" t="s">
        <v>18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3"/>
    </row>
    <row r="7" spans="1:23" ht="15" customHeight="1" x14ac:dyDescent="0.2">
      <c r="A7" s="27"/>
      <c r="B7" s="27"/>
      <c r="C7" s="31" t="s">
        <v>19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3"/>
    </row>
    <row r="8" spans="1:23" ht="13.2" hidden="1" x14ac:dyDescent="0.2">
      <c r="A8" s="27"/>
      <c r="B8" s="27"/>
      <c r="C8" s="31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3"/>
    </row>
    <row r="9" spans="1:23" ht="5.25" customHeight="1" x14ac:dyDescent="0.2">
      <c r="A9" s="27"/>
      <c r="B9" s="27"/>
      <c r="C9" s="34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6"/>
    </row>
    <row r="10" spans="1:23" ht="27" customHeight="1" x14ac:dyDescent="0.2">
      <c r="A10" s="27"/>
      <c r="B10" s="27"/>
    </row>
    <row r="11" spans="1:23" ht="15.75" hidden="1" customHeight="1" x14ac:dyDescent="0.2">
      <c r="A11" s="27"/>
      <c r="B11" s="27"/>
    </row>
    <row r="12" spans="1:23" ht="15.75" hidden="1" customHeight="1" x14ac:dyDescent="0.2">
      <c r="A12" s="27"/>
      <c r="B12" s="27"/>
    </row>
    <row r="13" spans="1:23" ht="15.75" hidden="1" customHeight="1" x14ac:dyDescent="0.2">
      <c r="A13" s="27"/>
      <c r="B13" s="27"/>
    </row>
    <row r="14" spans="1:23" ht="15.75" hidden="1" customHeight="1" x14ac:dyDescent="0.2">
      <c r="A14" s="27"/>
      <c r="B14" s="27"/>
    </row>
    <row r="15" spans="1:23" ht="15.75" hidden="1" customHeight="1" x14ac:dyDescent="0.2">
      <c r="A15" s="27"/>
      <c r="B15" s="27"/>
    </row>
    <row r="16" spans="1:23" ht="15.75" hidden="1" customHeight="1" x14ac:dyDescent="0.2">
      <c r="A16" s="27"/>
      <c r="B16" s="27"/>
    </row>
    <row r="17" spans="1:22" ht="20.100000000000001" customHeight="1" x14ac:dyDescent="0.2">
      <c r="A17" s="27"/>
      <c r="B17" s="27"/>
      <c r="C17" s="409" t="s">
        <v>23</v>
      </c>
      <c r="D17" s="410"/>
      <c r="E17" s="410"/>
      <c r="F17" s="410"/>
      <c r="G17" s="410"/>
      <c r="H17" s="411"/>
    </row>
    <row r="18" spans="1:22" ht="15.75" customHeight="1" x14ac:dyDescent="0.2">
      <c r="A18" s="27"/>
      <c r="B18" s="27"/>
      <c r="C18" s="37"/>
      <c r="D18" s="38"/>
      <c r="E18" s="408"/>
      <c r="F18" s="408"/>
      <c r="G18" s="408"/>
      <c r="H18" s="408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40"/>
    </row>
    <row r="19" spans="1:22" ht="15.75" hidden="1" customHeight="1" x14ac:dyDescent="0.2">
      <c r="A19" s="27"/>
      <c r="B19" s="27"/>
      <c r="C19" s="37"/>
      <c r="D19" s="38"/>
      <c r="E19" s="38"/>
      <c r="F19" s="38"/>
      <c r="G19" s="38"/>
      <c r="H19" s="38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41"/>
    </row>
    <row r="20" spans="1:22" ht="20.100000000000001" customHeight="1" x14ac:dyDescent="0.2">
      <c r="A20" s="27">
        <f>IF(ISBLANK($I20), 1001, 0)</f>
        <v>1001</v>
      </c>
      <c r="B20" s="27"/>
      <c r="C20" s="42"/>
      <c r="D20" s="43">
        <v>1</v>
      </c>
      <c r="E20" s="371" t="s">
        <v>0</v>
      </c>
      <c r="F20" s="371"/>
      <c r="G20" s="371"/>
      <c r="H20" s="371"/>
      <c r="I20" s="412"/>
      <c r="J20" s="413"/>
      <c r="K20" s="413"/>
      <c r="L20" s="413"/>
      <c r="M20" s="413"/>
      <c r="N20" s="309"/>
      <c r="O20" s="309"/>
      <c r="P20" s="309"/>
      <c r="Q20" s="309"/>
      <c r="R20" s="309"/>
      <c r="S20" s="309"/>
      <c r="T20" s="309"/>
      <c r="U20" s="309"/>
      <c r="V20" s="41"/>
    </row>
    <row r="21" spans="1:22" ht="20.100000000000001" customHeight="1" x14ac:dyDescent="0.2">
      <c r="A21" s="27"/>
      <c r="B21" s="27"/>
      <c r="C21" s="42"/>
      <c r="D21" s="43"/>
      <c r="E21" s="370"/>
      <c r="F21" s="370"/>
      <c r="G21" s="370"/>
      <c r="H21" s="370"/>
      <c r="I21" s="45"/>
      <c r="J21" s="46" t="s">
        <v>470</v>
      </c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1"/>
    </row>
    <row r="22" spans="1:22" ht="20.100000000000001" customHeight="1" x14ac:dyDescent="0.2">
      <c r="A22" s="27">
        <f>IF(AND(I22&lt;&gt;"", OR(ISERROR(FIND("@"&amp;LEFT(I22,3)&amp;"@", 都道府県3))=FALSE, ISERROR(FIND("@"&amp;LEFT(I22,4)&amp;"@",都道府県4))=FALSE))=FALSE, 1001, 0)</f>
        <v>1001</v>
      </c>
      <c r="B22" s="27"/>
      <c r="C22" s="42"/>
      <c r="D22" s="43">
        <v>2</v>
      </c>
      <c r="E22" s="371" t="s">
        <v>1</v>
      </c>
      <c r="F22" s="371"/>
      <c r="G22" s="371"/>
      <c r="H22" s="371"/>
      <c r="I22" s="414"/>
      <c r="J22" s="414"/>
      <c r="K22" s="414"/>
      <c r="L22" s="414"/>
      <c r="M22" s="414"/>
      <c r="N22" s="414"/>
      <c r="O22" s="414"/>
      <c r="P22" s="414"/>
      <c r="Q22" s="414"/>
      <c r="R22" s="414"/>
      <c r="S22" s="414"/>
      <c r="T22" s="414"/>
      <c r="U22" s="414"/>
      <c r="V22" s="41"/>
    </row>
    <row r="23" spans="1:22" ht="20.100000000000001" customHeight="1" x14ac:dyDescent="0.2">
      <c r="A23" s="27"/>
      <c r="B23" s="27"/>
      <c r="C23" s="42"/>
      <c r="D23" s="43"/>
      <c r="E23" s="370"/>
      <c r="F23" s="370"/>
      <c r="G23" s="370"/>
      <c r="H23" s="370"/>
      <c r="I23" s="45"/>
      <c r="J23" s="48" t="s">
        <v>21</v>
      </c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1"/>
    </row>
    <row r="24" spans="1:22" ht="20.100000000000001" customHeight="1" x14ac:dyDescent="0.2">
      <c r="A24" s="27">
        <f>IF(ISBLANK($I24), 1001, 0)</f>
        <v>1001</v>
      </c>
      <c r="B24" s="27"/>
      <c r="C24" s="42"/>
      <c r="D24" s="43">
        <v>3</v>
      </c>
      <c r="E24" s="371" t="s">
        <v>2</v>
      </c>
      <c r="F24" s="371"/>
      <c r="G24" s="371"/>
      <c r="H24" s="371"/>
      <c r="I24" s="407"/>
      <c r="J24" s="407"/>
      <c r="K24" s="407"/>
      <c r="L24" s="407"/>
      <c r="M24" s="407"/>
      <c r="N24" s="407"/>
      <c r="O24" s="407"/>
      <c r="P24" s="407"/>
      <c r="Q24" s="407"/>
      <c r="R24" s="407"/>
      <c r="S24" s="407"/>
      <c r="T24" s="407"/>
      <c r="U24" s="407"/>
      <c r="V24" s="41"/>
    </row>
    <row r="25" spans="1:22" ht="20.100000000000001" customHeight="1" x14ac:dyDescent="0.2">
      <c r="A25" s="27"/>
      <c r="B25" s="27"/>
      <c r="C25" s="49"/>
      <c r="D25" s="2"/>
      <c r="E25" s="370"/>
      <c r="F25" s="370"/>
      <c r="G25" s="370"/>
      <c r="H25" s="370"/>
      <c r="I25" s="45"/>
      <c r="J25" s="46" t="s">
        <v>471</v>
      </c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1"/>
    </row>
    <row r="26" spans="1:22" ht="20.100000000000001" customHeight="1" x14ac:dyDescent="0.2">
      <c r="A26" s="27">
        <f>IF(ISBLANK($I26), 1001, 0)</f>
        <v>1001</v>
      </c>
      <c r="B26" s="27"/>
      <c r="C26" s="42"/>
      <c r="D26" s="43">
        <v>4</v>
      </c>
      <c r="E26" s="371" t="s">
        <v>3</v>
      </c>
      <c r="F26" s="371"/>
      <c r="G26" s="371"/>
      <c r="H26" s="371"/>
      <c r="I26" s="407"/>
      <c r="J26" s="407"/>
      <c r="K26" s="407"/>
      <c r="L26" s="407"/>
      <c r="M26" s="407"/>
      <c r="N26" s="407"/>
      <c r="O26" s="407"/>
      <c r="P26" s="407"/>
      <c r="Q26" s="407"/>
      <c r="R26" s="407"/>
      <c r="S26" s="407"/>
      <c r="T26" s="407"/>
      <c r="U26" s="407"/>
      <c r="V26" s="41"/>
    </row>
    <row r="27" spans="1:22" ht="20.100000000000001" customHeight="1" x14ac:dyDescent="0.2">
      <c r="A27" s="27"/>
      <c r="B27" s="27"/>
      <c r="C27" s="49"/>
      <c r="D27" s="2"/>
      <c r="E27" s="370"/>
      <c r="F27" s="370"/>
      <c r="G27" s="370"/>
      <c r="H27" s="370"/>
      <c r="I27" s="45"/>
      <c r="J27" s="46" t="s">
        <v>434</v>
      </c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50"/>
    </row>
    <row r="28" spans="1:22" ht="20.100000000000001" customHeight="1" x14ac:dyDescent="0.2">
      <c r="A28" s="27">
        <f>IF(ISBLANK($I28), 1001, 0)</f>
        <v>1001</v>
      </c>
      <c r="B28" s="27"/>
      <c r="C28" s="42"/>
      <c r="D28" s="43">
        <v>5</v>
      </c>
      <c r="E28" s="371" t="s">
        <v>15</v>
      </c>
      <c r="F28" s="371"/>
      <c r="G28" s="371"/>
      <c r="H28" s="371"/>
      <c r="I28" s="407"/>
      <c r="J28" s="407"/>
      <c r="K28" s="407"/>
      <c r="L28" s="407"/>
      <c r="M28" s="407"/>
      <c r="N28" s="407"/>
      <c r="O28" s="407"/>
      <c r="P28" s="407"/>
      <c r="Q28" s="407"/>
      <c r="R28" s="407"/>
      <c r="S28" s="407"/>
      <c r="T28" s="407"/>
      <c r="U28" s="407"/>
      <c r="V28" s="41"/>
    </row>
    <row r="29" spans="1:22" ht="20.100000000000001" customHeight="1" x14ac:dyDescent="0.2">
      <c r="A29" s="27"/>
      <c r="B29" s="27"/>
      <c r="C29" s="49"/>
      <c r="D29" s="2"/>
      <c r="E29" s="370"/>
      <c r="F29" s="370"/>
      <c r="G29" s="370"/>
      <c r="H29" s="370"/>
      <c r="I29" s="51"/>
      <c r="J29" s="48" t="s">
        <v>16</v>
      </c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50"/>
    </row>
    <row r="30" spans="1:22" ht="20.100000000000001" customHeight="1" x14ac:dyDescent="0.2">
      <c r="A30" s="27">
        <f>IF(ISBLANK($I30), 1001, 0)</f>
        <v>1001</v>
      </c>
      <c r="B30" s="27"/>
      <c r="C30" s="42"/>
      <c r="D30" s="43">
        <v>6</v>
      </c>
      <c r="E30" s="371" t="s">
        <v>4</v>
      </c>
      <c r="F30" s="371"/>
      <c r="G30" s="371"/>
      <c r="H30" s="371"/>
      <c r="I30" s="407"/>
      <c r="J30" s="407"/>
      <c r="K30" s="407"/>
      <c r="L30" s="407"/>
      <c r="M30" s="407"/>
      <c r="N30" s="407"/>
      <c r="O30" s="407"/>
      <c r="P30" s="407"/>
      <c r="Q30" s="407"/>
      <c r="R30" s="407"/>
      <c r="S30" s="407"/>
      <c r="T30" s="407"/>
      <c r="U30" s="407"/>
      <c r="V30" s="41"/>
    </row>
    <row r="31" spans="1:22" ht="20.100000000000001" customHeight="1" x14ac:dyDescent="0.2">
      <c r="A31" s="27"/>
      <c r="B31" s="27"/>
      <c r="C31" s="49"/>
      <c r="D31" s="2"/>
      <c r="E31" s="370"/>
      <c r="F31" s="370"/>
      <c r="G31" s="370"/>
      <c r="H31" s="370"/>
      <c r="I31" s="51"/>
      <c r="J31" s="48" t="s">
        <v>10</v>
      </c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50"/>
    </row>
    <row r="32" spans="1:22" ht="20.100000000000001" customHeight="1" x14ac:dyDescent="0.2">
      <c r="A32" s="27">
        <f>IF(ISBLANK($I32), 1001, 0)</f>
        <v>1001</v>
      </c>
      <c r="B32" s="27"/>
      <c r="C32" s="42"/>
      <c r="D32" s="43">
        <v>7</v>
      </c>
      <c r="E32" s="371" t="s">
        <v>5</v>
      </c>
      <c r="F32" s="371"/>
      <c r="G32" s="371"/>
      <c r="H32" s="371"/>
      <c r="I32" s="407"/>
      <c r="J32" s="407"/>
      <c r="K32" s="407"/>
      <c r="L32" s="407"/>
      <c r="M32" s="407"/>
      <c r="N32" s="407"/>
      <c r="O32" s="407"/>
      <c r="P32" s="407"/>
      <c r="Q32" s="407"/>
      <c r="R32" s="407"/>
      <c r="S32" s="407"/>
      <c r="T32" s="407"/>
      <c r="U32" s="407"/>
      <c r="V32" s="41"/>
    </row>
    <row r="33" spans="1:23" ht="20.100000000000001" customHeight="1" x14ac:dyDescent="0.2">
      <c r="A33" s="27"/>
      <c r="B33" s="27"/>
      <c r="C33" s="49"/>
      <c r="D33" s="2"/>
      <c r="E33" s="370"/>
      <c r="F33" s="370"/>
      <c r="G33" s="370"/>
      <c r="H33" s="370"/>
      <c r="I33" s="51"/>
      <c r="J33" s="48" t="s">
        <v>11</v>
      </c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1"/>
    </row>
    <row r="34" spans="1:23" ht="20.100000000000001" customHeight="1" x14ac:dyDescent="0.2">
      <c r="A34" s="27">
        <f>IF(NOT(AND(I34&lt;&gt;"",ISNUMBER(VALUE(SUBSTITUTE(I34,"-",""))))), 1001, 0)</f>
        <v>1001</v>
      </c>
      <c r="B34" s="27"/>
      <c r="C34" s="42"/>
      <c r="D34" s="43">
        <v>8</v>
      </c>
      <c r="E34" s="1" t="s">
        <v>6</v>
      </c>
      <c r="I34" s="407"/>
      <c r="J34" s="407"/>
      <c r="K34" s="407"/>
      <c r="L34" s="407"/>
      <c r="M34" s="407"/>
      <c r="N34" s="309"/>
      <c r="O34" s="309"/>
      <c r="P34" s="309"/>
      <c r="Q34" s="309"/>
      <c r="R34" s="309"/>
      <c r="S34" s="309"/>
      <c r="T34" s="309"/>
      <c r="U34" s="309"/>
      <c r="V34" s="41"/>
    </row>
    <row r="35" spans="1:23" ht="20.100000000000001" customHeight="1" x14ac:dyDescent="0.2">
      <c r="A35" s="27"/>
      <c r="B35" s="27"/>
      <c r="C35" s="49"/>
      <c r="D35" s="2"/>
      <c r="E35" s="2"/>
      <c r="F35" s="2"/>
      <c r="G35" s="2"/>
      <c r="H35" s="2"/>
      <c r="I35" s="52"/>
      <c r="J35" s="46" t="s">
        <v>435</v>
      </c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1"/>
    </row>
    <row r="36" spans="1:23" ht="20.100000000000001" customHeight="1" x14ac:dyDescent="0.2">
      <c r="A36" s="27">
        <f>IF(AND(I36&lt;&gt;"",NOT(ISNUMBER(VALUE(SUBSTITUTE(I36,"-",""))))), 1001, 0)</f>
        <v>0</v>
      </c>
      <c r="B36" s="27"/>
      <c r="C36" s="42"/>
      <c r="D36" s="43">
        <v>9</v>
      </c>
      <c r="E36" s="1" t="s">
        <v>7</v>
      </c>
      <c r="I36" s="407"/>
      <c r="J36" s="413"/>
      <c r="K36" s="413"/>
      <c r="L36" s="413"/>
      <c r="M36" s="413"/>
      <c r="N36" s="309"/>
      <c r="O36" s="309"/>
      <c r="P36" s="309"/>
      <c r="Q36" s="309"/>
      <c r="R36" s="309"/>
      <c r="S36" s="309"/>
      <c r="T36" s="309"/>
      <c r="U36" s="309"/>
      <c r="V36" s="41"/>
    </row>
    <row r="37" spans="1:23" ht="20.100000000000001" customHeight="1" x14ac:dyDescent="0.2">
      <c r="A37" s="27"/>
      <c r="B37" s="27"/>
      <c r="C37" s="49"/>
      <c r="D37" s="2"/>
      <c r="E37" s="2"/>
      <c r="F37" s="2"/>
      <c r="G37" s="2"/>
      <c r="H37" s="2"/>
      <c r="I37" s="51"/>
      <c r="J37" s="48" t="s">
        <v>42</v>
      </c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1"/>
    </row>
    <row r="38" spans="1:23" ht="20.100000000000001" customHeight="1" x14ac:dyDescent="0.2">
      <c r="A38" s="27"/>
      <c r="B38" s="27"/>
      <c r="C38" s="42"/>
      <c r="D38" s="43">
        <v>10</v>
      </c>
      <c r="E38" s="371" t="s">
        <v>9</v>
      </c>
      <c r="F38" s="371"/>
      <c r="G38" s="371"/>
      <c r="H38" s="371"/>
      <c r="I38" s="407"/>
      <c r="J38" s="407"/>
      <c r="K38" s="407"/>
      <c r="L38" s="407"/>
      <c r="M38" s="407"/>
      <c r="N38" s="407"/>
      <c r="O38" s="407"/>
      <c r="P38" s="407"/>
      <c r="Q38" s="407"/>
      <c r="R38" s="407"/>
      <c r="S38" s="407"/>
      <c r="T38" s="407"/>
      <c r="U38" s="407"/>
      <c r="V38" s="41"/>
    </row>
    <row r="39" spans="1:23" ht="20.100000000000001" customHeight="1" x14ac:dyDescent="0.2">
      <c r="A39" s="27"/>
      <c r="B39" s="27"/>
      <c r="C39" s="49"/>
      <c r="D39" s="2"/>
      <c r="E39" s="2"/>
      <c r="F39" s="2"/>
      <c r="G39" s="2"/>
      <c r="H39" s="2"/>
      <c r="I39" s="51"/>
      <c r="J39" s="48" t="s">
        <v>12</v>
      </c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1"/>
    </row>
    <row r="40" spans="1:23" ht="20.100000000000001" customHeight="1" x14ac:dyDescent="0.2">
      <c r="A40" s="27">
        <f>IF(AND($I40&lt;&gt;"一致する", $I40&lt;&gt;"一致しない"), 1001, 0)</f>
        <v>0</v>
      </c>
      <c r="B40" s="27"/>
      <c r="C40" s="42"/>
      <c r="D40" s="43">
        <v>11</v>
      </c>
      <c r="E40" s="371" t="s">
        <v>39</v>
      </c>
      <c r="F40" s="371"/>
      <c r="G40" s="371"/>
      <c r="H40" s="371"/>
      <c r="I40" s="407" t="s">
        <v>40</v>
      </c>
      <c r="J40" s="413"/>
      <c r="K40" s="413"/>
      <c r="L40" s="413"/>
      <c r="M40" s="413"/>
      <c r="N40" s="53"/>
      <c r="O40" s="53"/>
      <c r="P40" s="53"/>
      <c r="Q40" s="53"/>
      <c r="R40" s="53"/>
      <c r="S40" s="53"/>
      <c r="T40" s="53"/>
      <c r="U40" s="53"/>
      <c r="V40" s="54"/>
      <c r="W40" s="53"/>
    </row>
    <row r="41" spans="1:23" ht="20.100000000000001" customHeight="1" x14ac:dyDescent="0.2">
      <c r="A41" s="27"/>
      <c r="B41" s="27"/>
      <c r="C41" s="49"/>
      <c r="D41" s="2"/>
      <c r="E41" s="370"/>
      <c r="F41" s="370"/>
      <c r="G41" s="370"/>
      <c r="H41" s="370"/>
      <c r="I41" s="51"/>
      <c r="J41" s="48" t="s">
        <v>431</v>
      </c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0"/>
      <c r="W41" s="55"/>
    </row>
    <row r="42" spans="1:23" ht="15.75" customHeight="1" x14ac:dyDescent="0.2">
      <c r="A42" s="27"/>
      <c r="B42" s="27"/>
      <c r="C42" s="56"/>
      <c r="D42" s="57"/>
      <c r="E42" s="415"/>
      <c r="F42" s="415"/>
      <c r="G42" s="415"/>
      <c r="H42" s="415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9"/>
    </row>
    <row r="43" spans="1:23" ht="15.75" customHeight="1" x14ac:dyDescent="0.2">
      <c r="A43" s="27"/>
      <c r="B43" s="27"/>
      <c r="C43" s="2"/>
      <c r="D43" s="2"/>
      <c r="E43" s="2"/>
      <c r="F43" s="2"/>
      <c r="G43" s="2"/>
      <c r="H43" s="2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2"/>
    </row>
    <row r="44" spans="1:23" ht="15.75" hidden="1" customHeight="1" x14ac:dyDescent="0.2">
      <c r="A44" s="27"/>
      <c r="B44" s="27"/>
      <c r="C44" s="2"/>
      <c r="D44" s="2"/>
      <c r="E44" s="2"/>
      <c r="F44" s="2"/>
      <c r="G44" s="2"/>
      <c r="H44" s="2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2"/>
    </row>
    <row r="45" spans="1:23" ht="15.75" hidden="1" customHeight="1" x14ac:dyDescent="0.2">
      <c r="A45" s="27"/>
      <c r="B45" s="27"/>
      <c r="C45" s="2"/>
      <c r="D45" s="2"/>
      <c r="E45" s="2"/>
      <c r="F45" s="2"/>
      <c r="G45" s="2"/>
      <c r="H45" s="2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2"/>
    </row>
    <row r="46" spans="1:23" ht="15.75" hidden="1" customHeight="1" x14ac:dyDescent="0.2">
      <c r="A46" s="27"/>
      <c r="B46" s="27"/>
      <c r="C46" s="2"/>
      <c r="D46" s="2"/>
      <c r="E46" s="2"/>
      <c r="F46" s="2"/>
      <c r="G46" s="2"/>
      <c r="H46" s="2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2"/>
    </row>
    <row r="47" spans="1:23" ht="15.75" hidden="1" customHeight="1" x14ac:dyDescent="0.2">
      <c r="A47" s="27"/>
      <c r="B47" s="27"/>
      <c r="C47" s="2"/>
      <c r="D47" s="2"/>
      <c r="E47" s="2"/>
      <c r="F47" s="2"/>
      <c r="G47" s="2"/>
      <c r="H47" s="2"/>
      <c r="I47" s="60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3" ht="15.75" hidden="1" customHeight="1" x14ac:dyDescent="0.2">
      <c r="A48" s="27"/>
      <c r="B48" s="27"/>
      <c r="C48" s="2"/>
      <c r="D48" s="2"/>
      <c r="E48" s="2"/>
      <c r="F48" s="2"/>
      <c r="G48" s="2"/>
      <c r="H48" s="2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2"/>
    </row>
    <row r="49" spans="1:23" ht="15.75" hidden="1" customHeight="1" x14ac:dyDescent="0.2">
      <c r="A49" s="27"/>
      <c r="B49" s="27"/>
      <c r="C49" s="2"/>
      <c r="D49" s="2"/>
      <c r="E49" s="2"/>
      <c r="F49" s="2"/>
      <c r="G49" s="2"/>
      <c r="H49" s="2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2"/>
    </row>
    <row r="50" spans="1:23" ht="15.75" hidden="1" customHeight="1" x14ac:dyDescent="0.2">
      <c r="A50" s="27"/>
      <c r="B50" s="27"/>
      <c r="C50" s="2"/>
      <c r="D50" s="2"/>
      <c r="E50" s="2"/>
      <c r="F50" s="2"/>
      <c r="G50" s="2"/>
      <c r="H50" s="2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2"/>
    </row>
    <row r="51" spans="1:23" ht="15.75" hidden="1" customHeight="1" x14ac:dyDescent="0.2">
      <c r="A51" s="27"/>
      <c r="B51" s="27"/>
      <c r="C51" s="2"/>
      <c r="D51" s="2"/>
      <c r="E51" s="2"/>
      <c r="F51" s="2"/>
      <c r="G51" s="2"/>
      <c r="H51" s="2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2"/>
    </row>
    <row r="52" spans="1:23" ht="15.75" hidden="1" customHeight="1" x14ac:dyDescent="0.2">
      <c r="A52" s="27"/>
      <c r="B52" s="27"/>
      <c r="C52" s="2"/>
      <c r="D52" s="2"/>
      <c r="E52" s="2"/>
      <c r="F52" s="2"/>
      <c r="G52" s="2"/>
      <c r="H52" s="2"/>
      <c r="I52" s="60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5.75" hidden="1" customHeight="1" x14ac:dyDescent="0.2">
      <c r="A53" s="27"/>
      <c r="B53" s="27"/>
      <c r="C53" s="2"/>
      <c r="D53" s="2"/>
      <c r="E53" s="2"/>
      <c r="F53" s="2"/>
      <c r="G53" s="2"/>
      <c r="H53" s="2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2"/>
    </row>
    <row r="54" spans="1:23" ht="15.75" hidden="1" customHeight="1" x14ac:dyDescent="0.2">
      <c r="A54" s="27"/>
      <c r="B54" s="27"/>
      <c r="C54" s="2"/>
      <c r="D54" s="2"/>
      <c r="E54" s="2"/>
      <c r="F54" s="2"/>
      <c r="G54" s="2"/>
      <c r="H54" s="2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2"/>
    </row>
    <row r="55" spans="1:23" ht="15.75" hidden="1" customHeight="1" x14ac:dyDescent="0.2">
      <c r="A55" s="27"/>
      <c r="B55" s="27"/>
      <c r="C55" s="2"/>
      <c r="D55" s="2"/>
      <c r="E55" s="2"/>
      <c r="F55" s="2"/>
      <c r="G55" s="2"/>
      <c r="H55" s="2"/>
      <c r="I55" s="60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ht="15.75" hidden="1" customHeight="1" x14ac:dyDescent="0.2">
      <c r="A56" s="27"/>
      <c r="B56" s="27"/>
      <c r="C56" s="2"/>
      <c r="D56" s="2"/>
      <c r="E56" s="2"/>
      <c r="F56" s="2"/>
      <c r="G56" s="2"/>
      <c r="H56" s="2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2"/>
    </row>
    <row r="57" spans="1:23" ht="15.75" hidden="1" customHeight="1" x14ac:dyDescent="0.2">
      <c r="A57" s="27"/>
      <c r="B57" s="27"/>
      <c r="C57" s="2"/>
      <c r="D57" s="2"/>
      <c r="E57" s="2"/>
      <c r="F57" s="2"/>
      <c r="G57" s="2"/>
      <c r="H57" s="2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2"/>
    </row>
    <row r="58" spans="1:23" ht="15.75" hidden="1" customHeight="1" x14ac:dyDescent="0.2">
      <c r="A58" s="27"/>
      <c r="B58" s="27"/>
      <c r="C58" s="2"/>
      <c r="D58" s="2"/>
      <c r="E58" s="2"/>
      <c r="F58" s="2"/>
      <c r="G58" s="2"/>
      <c r="H58" s="2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2"/>
    </row>
    <row r="59" spans="1:23" ht="15.75" customHeight="1" x14ac:dyDescent="0.2">
      <c r="A59" s="27"/>
      <c r="B59" s="27"/>
      <c r="C59" s="2"/>
      <c r="D59" s="2"/>
      <c r="E59" s="2"/>
      <c r="F59" s="2"/>
      <c r="G59" s="2"/>
      <c r="H59" s="2"/>
      <c r="I59" s="60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20.100000000000001" customHeight="1" x14ac:dyDescent="0.2">
      <c r="A60" s="27"/>
      <c r="B60" s="27"/>
      <c r="C60" s="239" t="s">
        <v>24</v>
      </c>
      <c r="D60" s="240"/>
      <c r="E60" s="240"/>
      <c r="F60" s="240"/>
      <c r="G60" s="240"/>
      <c r="H60" s="241"/>
    </row>
    <row r="61" spans="1:23" ht="15.75" customHeight="1" x14ac:dyDescent="0.2">
      <c r="A61" s="27"/>
      <c r="B61" s="27"/>
      <c r="C61" s="37"/>
      <c r="D61" s="38"/>
      <c r="E61" s="408"/>
      <c r="F61" s="408"/>
      <c r="G61" s="408"/>
      <c r="H61" s="408"/>
      <c r="I61" s="61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40"/>
    </row>
    <row r="62" spans="1:23" ht="20.100000000000001" customHeight="1" x14ac:dyDescent="0.2">
      <c r="A62" s="27"/>
      <c r="B62" s="27"/>
      <c r="C62" s="37"/>
      <c r="D62" s="62" t="s">
        <v>33</v>
      </c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41"/>
    </row>
    <row r="63" spans="1:23" ht="20.100000000000001" customHeight="1" x14ac:dyDescent="0.2">
      <c r="A63" s="27">
        <f>IF(AND(I63&lt;&gt;"しない", I63&lt;&gt;"する"), 1001, 0)</f>
        <v>1001</v>
      </c>
      <c r="B63" s="27"/>
      <c r="C63" s="37"/>
      <c r="D63" s="43">
        <v>1</v>
      </c>
      <c r="E63" s="370" t="s">
        <v>41</v>
      </c>
      <c r="F63" s="370"/>
      <c r="G63" s="370"/>
      <c r="H63" s="370"/>
      <c r="I63" s="407"/>
      <c r="J63" s="418"/>
      <c r="K63" s="418"/>
      <c r="L63" s="418"/>
      <c r="M63" s="418"/>
      <c r="N63" s="2"/>
      <c r="O63" s="2"/>
      <c r="P63" s="2"/>
      <c r="Q63" s="2"/>
      <c r="R63" s="2"/>
      <c r="S63" s="44"/>
      <c r="T63" s="44"/>
      <c r="U63" s="44"/>
      <c r="V63" s="63"/>
      <c r="W63" s="44"/>
    </row>
    <row r="64" spans="1:23" ht="20.100000000000001" customHeight="1" x14ac:dyDescent="0.2">
      <c r="A64" s="27"/>
      <c r="B64" s="27"/>
      <c r="C64" s="37"/>
      <c r="D64" s="2"/>
      <c r="E64" s="370"/>
      <c r="F64" s="370"/>
      <c r="G64" s="370"/>
      <c r="H64" s="370"/>
      <c r="I64" s="51"/>
      <c r="J64" s="48" t="s">
        <v>30</v>
      </c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0"/>
      <c r="W64" s="55"/>
    </row>
    <row r="65" spans="1:23" ht="20.100000000000001" hidden="1" customHeight="1" x14ac:dyDescent="0.2">
      <c r="A65" s="27"/>
      <c r="B65" s="27"/>
      <c r="C65" s="49"/>
      <c r="D65" s="2"/>
      <c r="E65" s="2"/>
      <c r="F65" s="2"/>
      <c r="G65" s="2"/>
      <c r="H65" s="2"/>
      <c r="I65" s="64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0"/>
      <c r="W65" s="55"/>
    </row>
    <row r="66" spans="1:23" ht="20.100000000000001" hidden="1" customHeight="1" x14ac:dyDescent="0.2">
      <c r="A66" s="27"/>
      <c r="B66" s="27"/>
      <c r="C66" s="49"/>
      <c r="D66" s="2"/>
      <c r="E66" s="2"/>
      <c r="F66" s="2"/>
      <c r="G66" s="2"/>
      <c r="H66" s="2"/>
      <c r="I66" s="64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0"/>
      <c r="W66" s="55"/>
    </row>
    <row r="67" spans="1:23" ht="20.100000000000001" hidden="1" customHeight="1" x14ac:dyDescent="0.2">
      <c r="A67" s="27"/>
      <c r="B67" s="27"/>
      <c r="C67" s="49"/>
      <c r="D67" s="2"/>
      <c r="E67" s="2"/>
      <c r="F67" s="2"/>
      <c r="G67" s="2"/>
      <c r="H67" s="2"/>
      <c r="I67" s="64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0"/>
      <c r="W67" s="55"/>
    </row>
    <row r="68" spans="1:23" ht="20.100000000000001" hidden="1" customHeight="1" x14ac:dyDescent="0.2">
      <c r="A68" s="27"/>
      <c r="B68" s="27"/>
      <c r="C68" s="49"/>
      <c r="D68" s="2"/>
      <c r="E68" s="2"/>
      <c r="F68" s="2"/>
      <c r="G68" s="2"/>
      <c r="H68" s="2"/>
      <c r="I68" s="64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0"/>
      <c r="W68" s="55"/>
    </row>
    <row r="69" spans="1:23" ht="20.100000000000001" customHeight="1" x14ac:dyDescent="0.2">
      <c r="A69" s="27">
        <f>IF(OR(AND($I63="する",ISBLANK($I69)),AND($I63="しない",NOT(ISBLANK($I69)))), 1001, 0)</f>
        <v>0</v>
      </c>
      <c r="B69" s="27"/>
      <c r="C69" s="42"/>
      <c r="D69" s="43">
        <f>D63+1</f>
        <v>2</v>
      </c>
      <c r="E69" s="371" t="s">
        <v>0</v>
      </c>
      <c r="F69" s="371"/>
      <c r="G69" s="371"/>
      <c r="H69" s="371"/>
      <c r="I69" s="412"/>
      <c r="J69" s="413"/>
      <c r="K69" s="413"/>
      <c r="L69" s="413"/>
      <c r="M69" s="413"/>
      <c r="N69" s="309"/>
      <c r="O69" s="309"/>
      <c r="P69" s="309"/>
      <c r="Q69" s="309"/>
      <c r="R69" s="309"/>
      <c r="S69" s="309"/>
      <c r="T69" s="309"/>
      <c r="U69" s="309"/>
      <c r="V69" s="41"/>
    </row>
    <row r="70" spans="1:23" ht="20.100000000000001" customHeight="1" x14ac:dyDescent="0.2">
      <c r="A70" s="27"/>
      <c r="B70" s="27"/>
      <c r="C70" s="42"/>
      <c r="D70" s="43"/>
      <c r="E70" s="370"/>
      <c r="F70" s="370"/>
      <c r="G70" s="370"/>
      <c r="H70" s="370"/>
      <c r="I70" s="45"/>
      <c r="J70" s="46" t="s">
        <v>470</v>
      </c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1"/>
    </row>
    <row r="71" spans="1:23" ht="20.100000000000001" customHeight="1" x14ac:dyDescent="0.2">
      <c r="A71" s="27">
        <f>IF(OR(AND($I63="する",AND(I71&lt;&gt;"", OR(ISERROR(FIND("@"&amp;LEFT(I71,3)&amp;"@", 都道府県3))=FALSE, ISERROR(FIND("@"&amp;LEFT(I71,4)&amp;"@",都道府県4))=FALSE))=FALSE),AND($I63="しない",NOT(ISBLANK($I71)))), 1001, 0)</f>
        <v>0</v>
      </c>
      <c r="B71" s="27"/>
      <c r="C71" s="42"/>
      <c r="D71" s="43">
        <f>D69+1</f>
        <v>3</v>
      </c>
      <c r="E71" s="371" t="s">
        <v>1</v>
      </c>
      <c r="F71" s="371"/>
      <c r="G71" s="371"/>
      <c r="H71" s="371"/>
      <c r="I71" s="414"/>
      <c r="J71" s="414"/>
      <c r="K71" s="414"/>
      <c r="L71" s="414"/>
      <c r="M71" s="414"/>
      <c r="N71" s="414"/>
      <c r="O71" s="414"/>
      <c r="P71" s="414"/>
      <c r="Q71" s="414"/>
      <c r="R71" s="414"/>
      <c r="S71" s="414"/>
      <c r="T71" s="414"/>
      <c r="U71" s="414"/>
      <c r="V71" s="41"/>
    </row>
    <row r="72" spans="1:23" ht="20.100000000000001" customHeight="1" x14ac:dyDescent="0.2">
      <c r="A72" s="27"/>
      <c r="B72" s="27"/>
      <c r="C72" s="42"/>
      <c r="D72" s="43"/>
      <c r="E72" s="370"/>
      <c r="F72" s="370"/>
      <c r="G72" s="370"/>
      <c r="H72" s="370"/>
      <c r="I72" s="45"/>
      <c r="J72" s="48" t="s">
        <v>21</v>
      </c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1"/>
    </row>
    <row r="73" spans="1:23" ht="20.100000000000001" customHeight="1" x14ac:dyDescent="0.2">
      <c r="A73" s="27">
        <f>IF(OR(AND($I63="する",ISBLANK($I73)),AND($I63="しない",NOT(ISBLANK($I73)))), 1001, 0)</f>
        <v>0</v>
      </c>
      <c r="B73" s="27"/>
      <c r="C73" s="42"/>
      <c r="D73" s="43">
        <f>D71+1</f>
        <v>4</v>
      </c>
      <c r="E73" s="371" t="s">
        <v>2</v>
      </c>
      <c r="F73" s="371"/>
      <c r="G73" s="371"/>
      <c r="H73" s="371"/>
      <c r="I73" s="407"/>
      <c r="J73" s="407"/>
      <c r="K73" s="407"/>
      <c r="L73" s="407"/>
      <c r="M73" s="407"/>
      <c r="N73" s="407"/>
      <c r="O73" s="407"/>
      <c r="P73" s="407"/>
      <c r="Q73" s="407"/>
      <c r="R73" s="407"/>
      <c r="S73" s="407"/>
      <c r="T73" s="407"/>
      <c r="U73" s="407"/>
      <c r="V73" s="41"/>
    </row>
    <row r="74" spans="1:23" ht="32.1" customHeight="1" x14ac:dyDescent="0.2">
      <c r="A74" s="27"/>
      <c r="B74" s="27"/>
      <c r="C74" s="49"/>
      <c r="D74" s="2"/>
      <c r="E74" s="370"/>
      <c r="F74" s="370"/>
      <c r="G74" s="370"/>
      <c r="H74" s="370"/>
      <c r="I74" s="51"/>
      <c r="J74" s="416" t="s">
        <v>436</v>
      </c>
      <c r="K74" s="419"/>
      <c r="L74" s="419"/>
      <c r="M74" s="419"/>
      <c r="N74" s="419"/>
      <c r="O74" s="419"/>
      <c r="P74" s="419"/>
      <c r="Q74" s="419"/>
      <c r="R74" s="419"/>
      <c r="S74" s="419"/>
      <c r="T74" s="419"/>
      <c r="U74" s="419"/>
      <c r="V74" s="41"/>
    </row>
    <row r="75" spans="1:23" ht="20.100000000000001" customHeight="1" x14ac:dyDescent="0.2">
      <c r="A75" s="27">
        <f>IF(OR(AND($I63="する",ISBLANK($I75)),AND($I63="しない",NOT(ISBLANK($I75)))), 1001, 0)</f>
        <v>0</v>
      </c>
      <c r="B75" s="27"/>
      <c r="C75" s="42"/>
      <c r="D75" s="43">
        <f>D73+1</f>
        <v>5</v>
      </c>
      <c r="E75" s="371" t="s">
        <v>3</v>
      </c>
      <c r="F75" s="371"/>
      <c r="G75" s="371"/>
      <c r="H75" s="371"/>
      <c r="I75" s="407"/>
      <c r="J75" s="407"/>
      <c r="K75" s="407"/>
      <c r="L75" s="407"/>
      <c r="M75" s="407"/>
      <c r="N75" s="407"/>
      <c r="O75" s="407"/>
      <c r="P75" s="407"/>
      <c r="Q75" s="407"/>
      <c r="R75" s="407"/>
      <c r="S75" s="407"/>
      <c r="T75" s="407"/>
      <c r="U75" s="407"/>
      <c r="V75" s="41"/>
    </row>
    <row r="76" spans="1:23" ht="32.1" customHeight="1" x14ac:dyDescent="0.2">
      <c r="A76" s="27"/>
      <c r="B76" s="27"/>
      <c r="C76" s="49"/>
      <c r="D76" s="2"/>
      <c r="E76" s="370"/>
      <c r="F76" s="370"/>
      <c r="G76" s="370"/>
      <c r="H76" s="370"/>
      <c r="I76" s="65"/>
      <c r="J76" s="416" t="s">
        <v>437</v>
      </c>
      <c r="K76" s="417"/>
      <c r="L76" s="417"/>
      <c r="M76" s="417"/>
      <c r="N76" s="417"/>
      <c r="O76" s="417"/>
      <c r="P76" s="417"/>
      <c r="Q76" s="417"/>
      <c r="R76" s="417"/>
      <c r="S76" s="417"/>
      <c r="T76" s="417"/>
      <c r="U76" s="417"/>
      <c r="V76" s="41"/>
    </row>
    <row r="77" spans="1:23" ht="20.100000000000001" customHeight="1" x14ac:dyDescent="0.2">
      <c r="A77" s="27">
        <f>IF(OR(AND($I63="する",ISBLANK($I77)),AND($I63="しない",NOT(ISBLANK($I77)))), 1001, 0)</f>
        <v>0</v>
      </c>
      <c r="B77" s="27"/>
      <c r="C77" s="42"/>
      <c r="D77" s="43">
        <f>D75+1</f>
        <v>6</v>
      </c>
      <c r="E77" s="371" t="s">
        <v>34</v>
      </c>
      <c r="F77" s="371"/>
      <c r="G77" s="371"/>
      <c r="H77" s="371"/>
      <c r="I77" s="407"/>
      <c r="J77" s="407"/>
      <c r="K77" s="407"/>
      <c r="L77" s="407"/>
      <c r="M77" s="407"/>
      <c r="N77" s="407"/>
      <c r="O77" s="407"/>
      <c r="P77" s="407"/>
      <c r="Q77" s="407"/>
      <c r="R77" s="407"/>
      <c r="S77" s="407"/>
      <c r="T77" s="407"/>
      <c r="U77" s="407"/>
      <c r="V77" s="41"/>
    </row>
    <row r="78" spans="1:23" ht="20.100000000000001" customHeight="1" x14ac:dyDescent="0.2">
      <c r="A78" s="27"/>
      <c r="B78" s="27"/>
      <c r="C78" s="49"/>
      <c r="D78" s="2"/>
      <c r="E78" s="370"/>
      <c r="F78" s="370"/>
      <c r="G78" s="370"/>
      <c r="H78" s="370"/>
      <c r="I78" s="51"/>
      <c r="J78" s="46" t="s">
        <v>438</v>
      </c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1"/>
    </row>
    <row r="79" spans="1:23" ht="20.100000000000001" customHeight="1" x14ac:dyDescent="0.2">
      <c r="A79" s="27">
        <f>IF(OR(AND($I63="する",ISBLANK($I79)),AND($I63="しない",NOT(ISBLANK($I79)))), 1001, 0)</f>
        <v>0</v>
      </c>
      <c r="B79" s="27"/>
      <c r="C79" s="42"/>
      <c r="D79" s="43">
        <f>D77+1</f>
        <v>7</v>
      </c>
      <c r="E79" s="371" t="s">
        <v>35</v>
      </c>
      <c r="F79" s="371"/>
      <c r="G79" s="371"/>
      <c r="H79" s="371"/>
      <c r="I79" s="407"/>
      <c r="J79" s="407"/>
      <c r="K79" s="407"/>
      <c r="L79" s="407"/>
      <c r="M79" s="407"/>
      <c r="N79" s="407"/>
      <c r="O79" s="407"/>
      <c r="P79" s="407"/>
      <c r="Q79" s="407"/>
      <c r="R79" s="407"/>
      <c r="S79" s="407"/>
      <c r="T79" s="407"/>
      <c r="U79" s="407"/>
      <c r="V79" s="41"/>
    </row>
    <row r="80" spans="1:23" ht="20.100000000000001" customHeight="1" x14ac:dyDescent="0.2">
      <c r="A80" s="27"/>
      <c r="B80" s="27"/>
      <c r="C80" s="49"/>
      <c r="D80" s="2"/>
      <c r="E80" s="370"/>
      <c r="F80" s="370"/>
      <c r="G80" s="370"/>
      <c r="H80" s="370"/>
      <c r="I80" s="51"/>
      <c r="J80" s="48" t="s">
        <v>10</v>
      </c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1"/>
    </row>
    <row r="81" spans="1:22" ht="20.100000000000001" customHeight="1" x14ac:dyDescent="0.2">
      <c r="A81" s="27">
        <f>IF(OR(AND($I63="する",ISBLANK($I81)),AND($I63="しない",NOT(ISBLANK($I81)))), 1001, 0)</f>
        <v>0</v>
      </c>
      <c r="B81" s="27"/>
      <c r="C81" s="42"/>
      <c r="D81" s="43">
        <f>D79+1</f>
        <v>8</v>
      </c>
      <c r="E81" s="371" t="s">
        <v>36</v>
      </c>
      <c r="F81" s="371"/>
      <c r="G81" s="371"/>
      <c r="H81" s="371"/>
      <c r="I81" s="407"/>
      <c r="J81" s="407"/>
      <c r="K81" s="407"/>
      <c r="L81" s="407"/>
      <c r="M81" s="407"/>
      <c r="N81" s="407"/>
      <c r="O81" s="407"/>
      <c r="P81" s="407"/>
      <c r="Q81" s="407"/>
      <c r="R81" s="407"/>
      <c r="S81" s="407"/>
      <c r="T81" s="407"/>
      <c r="U81" s="407"/>
      <c r="V81" s="41"/>
    </row>
    <row r="82" spans="1:22" ht="20.100000000000001" customHeight="1" x14ac:dyDescent="0.2">
      <c r="A82" s="27"/>
      <c r="B82" s="27"/>
      <c r="C82" s="49"/>
      <c r="D82" s="2"/>
      <c r="E82" s="370"/>
      <c r="F82" s="370"/>
      <c r="G82" s="370"/>
      <c r="H82" s="370"/>
      <c r="I82" s="51"/>
      <c r="J82" s="48" t="s">
        <v>11</v>
      </c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1"/>
    </row>
    <row r="83" spans="1:22" ht="20.100000000000001" customHeight="1" x14ac:dyDescent="0.2">
      <c r="A83" s="27">
        <f>IF(OR(AND($I63="する",NOT(AND(I83&lt;&gt;"",ISNUMBER(VALUE(SUBSTITUTE(I83,"-","")))))), AND($I63="しない",NOT(ISBLANK($I83)))), 1001, 0)</f>
        <v>0</v>
      </c>
      <c r="B83" s="27"/>
      <c r="C83" s="42"/>
      <c r="D83" s="43">
        <f>D81+1</f>
        <v>9</v>
      </c>
      <c r="E83" s="371" t="s">
        <v>6</v>
      </c>
      <c r="F83" s="371"/>
      <c r="G83" s="371"/>
      <c r="H83" s="371"/>
      <c r="I83" s="407"/>
      <c r="J83" s="407"/>
      <c r="K83" s="407"/>
      <c r="L83" s="407"/>
      <c r="M83" s="407"/>
      <c r="N83" s="309"/>
      <c r="O83" s="309"/>
      <c r="P83" s="309"/>
      <c r="Q83" s="309"/>
      <c r="R83" s="309"/>
      <c r="S83" s="309"/>
      <c r="T83" s="309"/>
      <c r="U83" s="309"/>
      <c r="V83" s="41"/>
    </row>
    <row r="84" spans="1:22" ht="20.100000000000001" customHeight="1" x14ac:dyDescent="0.2">
      <c r="A84" s="27"/>
      <c r="B84" s="27"/>
      <c r="C84" s="49"/>
      <c r="D84" s="2"/>
      <c r="E84" s="370"/>
      <c r="F84" s="370"/>
      <c r="G84" s="370"/>
      <c r="H84" s="370"/>
      <c r="I84" s="45"/>
      <c r="J84" s="46" t="s">
        <v>435</v>
      </c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1"/>
    </row>
    <row r="85" spans="1:22" ht="20.100000000000001" customHeight="1" x14ac:dyDescent="0.2">
      <c r="A85" s="27">
        <f>IF(OR(AND($I63="する",AND(I85&lt;&gt;"",NOT(ISNUMBER(VALUE(SUBSTITUTE(I85,"-","")))))), AND($I63="しない",NOT(ISBLANK($I85)))), 1001, 0)</f>
        <v>0</v>
      </c>
      <c r="B85" s="27"/>
      <c r="C85" s="42"/>
      <c r="D85" s="43">
        <f>D83+1</f>
        <v>10</v>
      </c>
      <c r="E85" s="371" t="s">
        <v>7</v>
      </c>
      <c r="F85" s="371"/>
      <c r="G85" s="371"/>
      <c r="H85" s="371"/>
      <c r="I85" s="407"/>
      <c r="J85" s="407"/>
      <c r="K85" s="407"/>
      <c r="L85" s="407"/>
      <c r="M85" s="407"/>
      <c r="N85" s="309"/>
      <c r="O85" s="309"/>
      <c r="P85" s="309"/>
      <c r="Q85" s="309"/>
      <c r="R85" s="309"/>
      <c r="S85" s="309"/>
      <c r="T85" s="309"/>
      <c r="U85" s="309"/>
      <c r="V85" s="41"/>
    </row>
    <row r="86" spans="1:22" ht="20.100000000000001" customHeight="1" x14ac:dyDescent="0.2">
      <c r="A86" s="27"/>
      <c r="B86" s="27"/>
      <c r="C86" s="49"/>
      <c r="D86" s="2"/>
      <c r="E86" s="422"/>
      <c r="F86" s="422"/>
      <c r="G86" s="422"/>
      <c r="H86" s="422"/>
      <c r="I86" s="52"/>
      <c r="J86" s="48" t="s">
        <v>42</v>
      </c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1"/>
    </row>
    <row r="87" spans="1:22" ht="20.100000000000001" customHeight="1" x14ac:dyDescent="0.2">
      <c r="A87" s="27">
        <f>IF(AND(I63="しない",NOT(ISBLANK($I87))), 1001, 0)</f>
        <v>0</v>
      </c>
      <c r="B87" s="27"/>
      <c r="C87" s="42"/>
      <c r="D87" s="43">
        <f>D85+1</f>
        <v>11</v>
      </c>
      <c r="E87" s="371" t="s">
        <v>9</v>
      </c>
      <c r="F87" s="371"/>
      <c r="G87" s="371"/>
      <c r="H87" s="371"/>
      <c r="I87" s="407"/>
      <c r="J87" s="407"/>
      <c r="K87" s="407"/>
      <c r="L87" s="407"/>
      <c r="M87" s="407"/>
      <c r="N87" s="407"/>
      <c r="O87" s="407"/>
      <c r="P87" s="407"/>
      <c r="Q87" s="407"/>
      <c r="R87" s="407"/>
      <c r="S87" s="407"/>
      <c r="T87" s="407"/>
      <c r="U87" s="407"/>
      <c r="V87" s="41"/>
    </row>
    <row r="88" spans="1:22" ht="20.100000000000001" customHeight="1" x14ac:dyDescent="0.2">
      <c r="A88" s="27"/>
      <c r="B88" s="27"/>
      <c r="C88" s="49"/>
      <c r="D88" s="2"/>
      <c r="E88" s="2"/>
      <c r="F88" s="2"/>
      <c r="G88" s="2"/>
      <c r="H88" s="2"/>
      <c r="I88" s="51"/>
      <c r="J88" s="48" t="s">
        <v>12</v>
      </c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1"/>
    </row>
    <row r="89" spans="1:22" ht="15.75" customHeight="1" x14ac:dyDescent="0.2">
      <c r="A89" s="27"/>
      <c r="B89" s="27"/>
      <c r="C89" s="56"/>
      <c r="D89" s="57"/>
      <c r="E89" s="415"/>
      <c r="F89" s="415"/>
      <c r="G89" s="415"/>
      <c r="H89" s="415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9"/>
    </row>
    <row r="90" spans="1:22" ht="15.75" customHeight="1" x14ac:dyDescent="0.2">
      <c r="A90" s="27"/>
      <c r="B90" s="27"/>
      <c r="C90" s="2"/>
      <c r="D90" s="2"/>
      <c r="E90" s="2"/>
      <c r="F90" s="2"/>
      <c r="G90" s="2"/>
      <c r="H90" s="2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2"/>
    </row>
    <row r="91" spans="1:22" ht="15.75" hidden="1" customHeight="1" x14ac:dyDescent="0.2">
      <c r="A91" s="27"/>
      <c r="B91" s="27"/>
      <c r="C91" s="2"/>
      <c r="D91" s="2"/>
      <c r="E91" s="2"/>
      <c r="F91" s="2"/>
      <c r="G91" s="2"/>
      <c r="H91" s="2"/>
      <c r="I91" s="66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15.75" hidden="1" customHeight="1" x14ac:dyDescent="0.2">
      <c r="A92" s="27"/>
      <c r="B92" s="27"/>
      <c r="C92" s="2"/>
      <c r="D92" s="2"/>
      <c r="E92" s="2"/>
      <c r="F92" s="2"/>
      <c r="G92" s="2"/>
      <c r="H92" s="2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2"/>
    </row>
    <row r="93" spans="1:22" ht="15.75" hidden="1" customHeight="1" x14ac:dyDescent="0.2">
      <c r="A93" s="27"/>
      <c r="B93" s="27"/>
      <c r="C93" s="2"/>
      <c r="D93" s="2"/>
      <c r="E93" s="2"/>
      <c r="F93" s="2"/>
      <c r="G93" s="2"/>
      <c r="H93" s="2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2"/>
    </row>
    <row r="94" spans="1:22" ht="15.75" hidden="1" customHeight="1" x14ac:dyDescent="0.2">
      <c r="A94" s="27"/>
      <c r="B94" s="27"/>
      <c r="C94" s="2"/>
      <c r="D94" s="2"/>
      <c r="E94" s="2"/>
      <c r="F94" s="2"/>
      <c r="G94" s="2"/>
      <c r="H94" s="2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2"/>
    </row>
    <row r="95" spans="1:22" ht="15.75" hidden="1" customHeight="1" x14ac:dyDescent="0.2">
      <c r="A95" s="27"/>
      <c r="B95" s="27"/>
      <c r="C95" s="2"/>
      <c r="D95" s="2"/>
      <c r="E95" s="2"/>
      <c r="F95" s="2"/>
      <c r="G95" s="2"/>
      <c r="H95" s="2"/>
      <c r="I95" s="60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15.75" hidden="1" customHeight="1" x14ac:dyDescent="0.2">
      <c r="A96" s="27"/>
      <c r="B96" s="27"/>
      <c r="C96" s="2"/>
      <c r="D96" s="2"/>
      <c r="E96" s="2"/>
      <c r="F96" s="2"/>
      <c r="G96" s="2"/>
      <c r="H96" s="2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2"/>
    </row>
    <row r="97" spans="1:22" ht="15.75" hidden="1" customHeight="1" x14ac:dyDescent="0.2">
      <c r="A97" s="27"/>
      <c r="B97" s="27"/>
      <c r="C97" s="2"/>
      <c r="D97" s="2"/>
      <c r="E97" s="2"/>
      <c r="F97" s="2"/>
      <c r="G97" s="2"/>
      <c r="H97" s="2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2"/>
    </row>
    <row r="98" spans="1:22" ht="15.75" hidden="1" customHeight="1" x14ac:dyDescent="0.2">
      <c r="A98" s="27"/>
      <c r="B98" s="27"/>
      <c r="C98" s="2"/>
      <c r="D98" s="2"/>
      <c r="E98" s="2"/>
      <c r="F98" s="2"/>
      <c r="G98" s="2"/>
      <c r="H98" s="2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2"/>
    </row>
    <row r="99" spans="1:22" ht="15.75" hidden="1" customHeight="1" x14ac:dyDescent="0.2">
      <c r="A99" s="27"/>
      <c r="B99" s="27"/>
      <c r="C99" s="2"/>
      <c r="D99" s="2"/>
      <c r="E99" s="2"/>
      <c r="F99" s="2"/>
      <c r="G99" s="2"/>
      <c r="H99" s="2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2"/>
    </row>
    <row r="100" spans="1:22" ht="15.75" hidden="1" customHeight="1" x14ac:dyDescent="0.2">
      <c r="A100" s="27"/>
      <c r="B100" s="27"/>
      <c r="C100" s="2"/>
      <c r="D100" s="2"/>
      <c r="E100" s="2"/>
      <c r="F100" s="2"/>
      <c r="G100" s="2"/>
      <c r="H100" s="2"/>
      <c r="I100" s="60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5.75" hidden="1" customHeight="1" x14ac:dyDescent="0.2">
      <c r="A101" s="27"/>
      <c r="B101" s="27"/>
      <c r="C101" s="2"/>
      <c r="D101" s="2"/>
      <c r="E101" s="2"/>
      <c r="F101" s="2"/>
      <c r="G101" s="2"/>
      <c r="H101" s="2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2"/>
    </row>
    <row r="102" spans="1:22" ht="15.75" hidden="1" customHeight="1" x14ac:dyDescent="0.2">
      <c r="A102" s="27"/>
      <c r="B102" s="27"/>
      <c r="C102" s="2"/>
      <c r="D102" s="2"/>
      <c r="E102" s="2"/>
      <c r="F102" s="2"/>
      <c r="G102" s="2"/>
      <c r="H102" s="2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2"/>
    </row>
    <row r="103" spans="1:22" ht="15.75" hidden="1" customHeight="1" x14ac:dyDescent="0.2">
      <c r="A103" s="27"/>
      <c r="B103" s="27"/>
      <c r="C103" s="2"/>
      <c r="D103" s="2"/>
      <c r="E103" s="2"/>
      <c r="F103" s="2"/>
      <c r="G103" s="2"/>
      <c r="H103" s="2"/>
      <c r="I103" s="60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15.75" hidden="1" customHeight="1" x14ac:dyDescent="0.2">
      <c r="A104" s="27"/>
      <c r="B104" s="27"/>
      <c r="C104" s="2"/>
      <c r="D104" s="2"/>
      <c r="E104" s="2"/>
      <c r="F104" s="2"/>
      <c r="G104" s="2"/>
      <c r="H104" s="2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2"/>
    </row>
    <row r="105" spans="1:22" ht="15.75" hidden="1" customHeight="1" x14ac:dyDescent="0.2">
      <c r="A105" s="27"/>
      <c r="B105" s="27"/>
      <c r="C105" s="2"/>
      <c r="D105" s="2"/>
      <c r="E105" s="2"/>
      <c r="F105" s="2"/>
      <c r="G105" s="2"/>
      <c r="H105" s="2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2"/>
    </row>
    <row r="106" spans="1:22" ht="15.75" hidden="1" customHeight="1" x14ac:dyDescent="0.2">
      <c r="A106" s="27"/>
      <c r="B106" s="27"/>
      <c r="C106" s="2"/>
      <c r="D106" s="2"/>
      <c r="E106" s="2"/>
      <c r="F106" s="2"/>
      <c r="G106" s="2"/>
      <c r="H106" s="2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2"/>
    </row>
    <row r="107" spans="1:22" ht="15.75" hidden="1" customHeight="1" x14ac:dyDescent="0.2">
      <c r="A107" s="27"/>
      <c r="B107" s="27"/>
      <c r="C107" s="2"/>
      <c r="D107" s="2"/>
      <c r="E107" s="2"/>
      <c r="F107" s="2"/>
      <c r="G107" s="2"/>
      <c r="H107" s="2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2"/>
    </row>
    <row r="108" spans="1:22" ht="15.75" customHeight="1" x14ac:dyDescent="0.2">
      <c r="A108" s="27"/>
      <c r="B108" s="27"/>
      <c r="C108" s="2"/>
      <c r="D108" s="2"/>
      <c r="E108" s="2"/>
      <c r="F108" s="2"/>
      <c r="G108" s="2"/>
      <c r="H108" s="2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2"/>
    </row>
    <row r="109" spans="1:22" ht="20.100000000000001" customHeight="1" x14ac:dyDescent="0.2">
      <c r="A109" s="27"/>
      <c r="B109" s="27"/>
      <c r="C109" s="239" t="s">
        <v>22</v>
      </c>
      <c r="D109" s="240"/>
      <c r="E109" s="240"/>
      <c r="F109" s="240"/>
      <c r="G109" s="240"/>
      <c r="H109" s="241"/>
    </row>
    <row r="110" spans="1:22" ht="15.75" customHeight="1" x14ac:dyDescent="0.2">
      <c r="A110" s="27"/>
      <c r="B110" s="27"/>
      <c r="C110" s="67"/>
      <c r="D110" s="68"/>
      <c r="E110" s="68"/>
      <c r="F110" s="68"/>
      <c r="G110" s="68"/>
      <c r="H110" s="68"/>
      <c r="I110" s="61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40"/>
    </row>
    <row r="111" spans="1:22" ht="20.100000000000001" customHeight="1" x14ac:dyDescent="0.2">
      <c r="A111" s="27"/>
      <c r="B111" s="27"/>
      <c r="C111" s="67"/>
      <c r="D111" s="420" t="s">
        <v>462</v>
      </c>
      <c r="E111" s="421"/>
      <c r="F111" s="421"/>
      <c r="G111" s="421"/>
      <c r="H111" s="421"/>
      <c r="I111" s="421"/>
      <c r="J111" s="421"/>
      <c r="K111" s="421"/>
      <c r="L111" s="421"/>
      <c r="M111" s="421"/>
      <c r="N111" s="421"/>
      <c r="O111" s="421"/>
      <c r="P111" s="421"/>
      <c r="Q111" s="421"/>
      <c r="R111" s="421"/>
      <c r="S111" s="421"/>
      <c r="T111" s="421"/>
      <c r="U111" s="421"/>
      <c r="V111" s="41"/>
    </row>
    <row r="112" spans="1:22" ht="20.100000000000001" customHeight="1" x14ac:dyDescent="0.2">
      <c r="A112" s="27">
        <f>IF(ISBLANK($I112), 1001, 0)</f>
        <v>1001</v>
      </c>
      <c r="B112" s="27"/>
      <c r="C112" s="42"/>
      <c r="D112" s="43">
        <v>1</v>
      </c>
      <c r="E112" s="371" t="s">
        <v>8</v>
      </c>
      <c r="F112" s="371"/>
      <c r="G112" s="371"/>
      <c r="H112" s="371"/>
      <c r="I112" s="407"/>
      <c r="J112" s="407"/>
      <c r="K112" s="407"/>
      <c r="L112" s="407"/>
      <c r="M112" s="407"/>
      <c r="N112" s="407"/>
      <c r="O112" s="407"/>
      <c r="P112" s="407"/>
      <c r="Q112" s="407"/>
      <c r="R112" s="407"/>
      <c r="S112" s="407"/>
      <c r="T112" s="407"/>
      <c r="U112" s="407"/>
      <c r="V112" s="41"/>
    </row>
    <row r="113" spans="1:22" ht="20.100000000000001" customHeight="1" x14ac:dyDescent="0.2">
      <c r="A113" s="27"/>
      <c r="B113" s="27"/>
      <c r="C113" s="42"/>
      <c r="D113" s="43"/>
      <c r="E113" s="370"/>
      <c r="F113" s="370"/>
      <c r="G113" s="370"/>
      <c r="H113" s="370"/>
      <c r="I113" s="51"/>
      <c r="J113" s="48" t="s">
        <v>25</v>
      </c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1"/>
    </row>
    <row r="114" spans="1:22" ht="20.100000000000001" customHeight="1" x14ac:dyDescent="0.2">
      <c r="A114" s="27">
        <f>IF(ISBLANK($I114), 1001, 0)</f>
        <v>1001</v>
      </c>
      <c r="B114" s="27"/>
      <c r="C114" s="42"/>
      <c r="D114" s="43">
        <v>2</v>
      </c>
      <c r="E114" s="371" t="s">
        <v>14</v>
      </c>
      <c r="F114" s="371"/>
      <c r="G114" s="371"/>
      <c r="H114" s="371"/>
      <c r="I114" s="407"/>
      <c r="J114" s="407"/>
      <c r="K114" s="407"/>
      <c r="L114" s="407"/>
      <c r="M114" s="407"/>
      <c r="N114" s="407"/>
      <c r="O114" s="407"/>
      <c r="P114" s="407"/>
      <c r="Q114" s="407"/>
      <c r="R114" s="407"/>
      <c r="S114" s="407"/>
      <c r="T114" s="407"/>
      <c r="U114" s="407"/>
      <c r="V114" s="41"/>
    </row>
    <row r="115" spans="1:22" ht="20.100000000000001" customHeight="1" x14ac:dyDescent="0.2">
      <c r="A115" s="27"/>
      <c r="B115" s="27"/>
      <c r="C115" s="42"/>
      <c r="D115" s="43"/>
      <c r="E115" s="370"/>
      <c r="F115" s="370"/>
      <c r="G115" s="370"/>
      <c r="H115" s="370"/>
      <c r="I115" s="51"/>
      <c r="J115" s="48" t="s">
        <v>10</v>
      </c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1"/>
    </row>
    <row r="116" spans="1:22" ht="20.100000000000001" customHeight="1" x14ac:dyDescent="0.2">
      <c r="A116" s="27">
        <f>IF(ISBLANK($I116), 1001, 0)</f>
        <v>1001</v>
      </c>
      <c r="B116" s="27"/>
      <c r="C116" s="42"/>
      <c r="D116" s="43">
        <v>3</v>
      </c>
      <c r="E116" s="371" t="s">
        <v>13</v>
      </c>
      <c r="F116" s="371"/>
      <c r="G116" s="371"/>
      <c r="H116" s="371"/>
      <c r="I116" s="407"/>
      <c r="J116" s="407"/>
      <c r="K116" s="407"/>
      <c r="L116" s="407"/>
      <c r="M116" s="407"/>
      <c r="N116" s="407"/>
      <c r="O116" s="407"/>
      <c r="P116" s="407"/>
      <c r="Q116" s="407"/>
      <c r="R116" s="407"/>
      <c r="S116" s="407"/>
      <c r="T116" s="407"/>
      <c r="U116" s="407"/>
      <c r="V116" s="41"/>
    </row>
    <row r="117" spans="1:22" ht="20.100000000000001" customHeight="1" x14ac:dyDescent="0.2">
      <c r="A117" s="27"/>
      <c r="B117" s="27"/>
      <c r="C117" s="42"/>
      <c r="D117" s="43"/>
      <c r="E117" s="370"/>
      <c r="F117" s="370"/>
      <c r="G117" s="370"/>
      <c r="H117" s="370"/>
      <c r="I117" s="51"/>
      <c r="J117" s="48" t="s">
        <v>11</v>
      </c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1"/>
    </row>
    <row r="118" spans="1:22" ht="20.100000000000001" customHeight="1" x14ac:dyDescent="0.2">
      <c r="A118" s="27">
        <f>IF(NOT(AND($I118&lt;&gt;"",ISNUMBER(VALUE(SUBSTITUTE($I118,"-",""))))), 1001, 0)</f>
        <v>1001</v>
      </c>
      <c r="B118" s="27"/>
      <c r="C118" s="42"/>
      <c r="D118" s="43">
        <v>4</v>
      </c>
      <c r="E118" s="371" t="s">
        <v>6</v>
      </c>
      <c r="F118" s="371"/>
      <c r="G118" s="371"/>
      <c r="H118" s="371"/>
      <c r="I118" s="407"/>
      <c r="J118" s="407"/>
      <c r="K118" s="407"/>
      <c r="L118" s="407"/>
      <c r="M118" s="407"/>
      <c r="N118" s="2"/>
      <c r="O118" s="431" t="s">
        <v>442</v>
      </c>
      <c r="P118" s="431"/>
      <c r="Q118" s="407"/>
      <c r="R118" s="407"/>
      <c r="S118" s="2" t="s">
        <v>443</v>
      </c>
      <c r="T118" s="2"/>
      <c r="U118" s="2"/>
      <c r="V118" s="41"/>
    </row>
    <row r="119" spans="1:22" ht="20.100000000000001" customHeight="1" x14ac:dyDescent="0.2">
      <c r="A119" s="27"/>
      <c r="B119" s="27"/>
      <c r="C119" s="49"/>
      <c r="D119" s="2"/>
      <c r="E119" s="370"/>
      <c r="F119" s="370"/>
      <c r="G119" s="370"/>
      <c r="H119" s="370"/>
      <c r="I119" s="51"/>
      <c r="J119" s="46" t="s">
        <v>435</v>
      </c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1"/>
    </row>
    <row r="120" spans="1:22" ht="20.100000000000001" customHeight="1" x14ac:dyDescent="0.2">
      <c r="A120" s="27">
        <f>IF(AND(I120&lt;&gt;"",NOT(ISNUMBER(VALUE(SUBSTITUTE(I120,"-",""))))), 1001, 0)</f>
        <v>0</v>
      </c>
      <c r="B120" s="27"/>
      <c r="C120" s="42"/>
      <c r="D120" s="43">
        <v>5</v>
      </c>
      <c r="E120" s="371" t="s">
        <v>7</v>
      </c>
      <c r="F120" s="371"/>
      <c r="G120" s="371"/>
      <c r="H120" s="371"/>
      <c r="I120" s="407"/>
      <c r="J120" s="407"/>
      <c r="K120" s="407"/>
      <c r="L120" s="407"/>
      <c r="M120" s="407"/>
      <c r="N120" s="309"/>
      <c r="O120" s="309"/>
      <c r="P120" s="309"/>
      <c r="Q120" s="309"/>
      <c r="R120" s="309"/>
      <c r="S120" s="309"/>
      <c r="T120" s="309"/>
      <c r="U120" s="309"/>
      <c r="V120" s="41"/>
    </row>
    <row r="121" spans="1:22" ht="20.100000000000001" customHeight="1" x14ac:dyDescent="0.2">
      <c r="A121" s="27"/>
      <c r="B121" s="27"/>
      <c r="C121" s="49"/>
      <c r="D121" s="2"/>
      <c r="E121" s="370"/>
      <c r="F121" s="370"/>
      <c r="G121" s="370"/>
      <c r="H121" s="370"/>
      <c r="I121" s="51"/>
      <c r="J121" s="48" t="s">
        <v>42</v>
      </c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1"/>
    </row>
    <row r="122" spans="1:22" ht="20.100000000000001" customHeight="1" x14ac:dyDescent="0.2">
      <c r="A122" s="27"/>
      <c r="B122" s="27"/>
      <c r="C122" s="42"/>
      <c r="D122" s="43">
        <v>6</v>
      </c>
      <c r="E122" s="371" t="s">
        <v>9</v>
      </c>
      <c r="F122" s="371"/>
      <c r="G122" s="371"/>
      <c r="H122" s="371"/>
      <c r="I122" s="407"/>
      <c r="J122" s="407"/>
      <c r="K122" s="407"/>
      <c r="L122" s="407"/>
      <c r="M122" s="407"/>
      <c r="N122" s="407"/>
      <c r="O122" s="407"/>
      <c r="P122" s="407"/>
      <c r="Q122" s="407"/>
      <c r="R122" s="407"/>
      <c r="S122" s="407"/>
      <c r="T122" s="407"/>
      <c r="U122" s="407"/>
      <c r="V122" s="41"/>
    </row>
    <row r="123" spans="1:22" ht="20.100000000000001" customHeight="1" x14ac:dyDescent="0.2">
      <c r="A123" s="27"/>
      <c r="B123" s="27"/>
      <c r="C123" s="49"/>
      <c r="D123" s="2"/>
      <c r="E123" s="2"/>
      <c r="F123" s="2"/>
      <c r="G123" s="2"/>
      <c r="H123" s="2"/>
      <c r="I123" s="51"/>
      <c r="J123" s="48" t="s">
        <v>12</v>
      </c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1"/>
    </row>
    <row r="124" spans="1:22" ht="15.75" customHeight="1" x14ac:dyDescent="0.2">
      <c r="A124" s="27"/>
      <c r="B124" s="27"/>
      <c r="C124" s="56"/>
      <c r="D124" s="57"/>
      <c r="E124" s="57"/>
      <c r="F124" s="57"/>
      <c r="G124" s="57"/>
      <c r="H124" s="57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9"/>
    </row>
    <row r="125" spans="1:22" ht="15.75" customHeight="1" x14ac:dyDescent="0.2">
      <c r="A125" s="27"/>
      <c r="B125" s="27"/>
      <c r="C125" s="2"/>
      <c r="D125" s="2"/>
      <c r="E125" s="2"/>
      <c r="F125" s="2"/>
      <c r="G125" s="2"/>
      <c r="H125" s="2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2"/>
    </row>
    <row r="126" spans="1:22" ht="15.75" hidden="1" customHeight="1" x14ac:dyDescent="0.2">
      <c r="A126" s="27"/>
      <c r="B126" s="27"/>
      <c r="C126" s="2"/>
      <c r="D126" s="2"/>
      <c r="E126" s="2"/>
      <c r="F126" s="2"/>
      <c r="G126" s="2"/>
      <c r="H126" s="2"/>
      <c r="I126" s="66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5.75" hidden="1" customHeight="1" x14ac:dyDescent="0.2">
      <c r="A127" s="27"/>
      <c r="B127" s="27"/>
      <c r="C127" s="2"/>
      <c r="D127" s="2"/>
      <c r="E127" s="2"/>
      <c r="F127" s="2"/>
      <c r="G127" s="2"/>
      <c r="H127" s="2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2"/>
    </row>
    <row r="128" spans="1:22" ht="15.75" hidden="1" customHeight="1" x14ac:dyDescent="0.2">
      <c r="A128" s="27"/>
      <c r="B128" s="27"/>
      <c r="C128" s="2"/>
      <c r="D128" s="2"/>
      <c r="E128" s="2"/>
      <c r="F128" s="2"/>
      <c r="G128" s="2"/>
      <c r="H128" s="2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2"/>
    </row>
    <row r="129" spans="1:22" ht="15.75" hidden="1" customHeight="1" x14ac:dyDescent="0.2">
      <c r="A129" s="27"/>
      <c r="B129" s="27"/>
      <c r="C129" s="2"/>
      <c r="D129" s="2"/>
      <c r="E129" s="2"/>
      <c r="F129" s="2"/>
      <c r="G129" s="2"/>
      <c r="H129" s="2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2"/>
    </row>
    <row r="130" spans="1:22" ht="15.75" hidden="1" customHeight="1" x14ac:dyDescent="0.2">
      <c r="A130" s="27"/>
      <c r="B130" s="27"/>
      <c r="C130" s="2"/>
      <c r="D130" s="2"/>
      <c r="E130" s="2"/>
      <c r="F130" s="2"/>
      <c r="G130" s="2"/>
      <c r="H130" s="2"/>
      <c r="I130" s="60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5.75" hidden="1" customHeight="1" x14ac:dyDescent="0.2">
      <c r="A131" s="27"/>
      <c r="B131" s="27"/>
      <c r="C131" s="2"/>
      <c r="D131" s="2"/>
      <c r="E131" s="2"/>
      <c r="F131" s="2"/>
      <c r="G131" s="2"/>
      <c r="H131" s="2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2"/>
    </row>
    <row r="132" spans="1:22" ht="15.75" hidden="1" customHeight="1" x14ac:dyDescent="0.2">
      <c r="A132" s="27"/>
      <c r="B132" s="27"/>
      <c r="C132" s="2"/>
      <c r="D132" s="2"/>
      <c r="E132" s="2"/>
      <c r="F132" s="2"/>
      <c r="G132" s="2"/>
      <c r="H132" s="2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2"/>
    </row>
    <row r="133" spans="1:22" ht="15.75" hidden="1" customHeight="1" x14ac:dyDescent="0.2">
      <c r="A133" s="27"/>
      <c r="B133" s="27"/>
      <c r="C133" s="2"/>
      <c r="D133" s="2"/>
      <c r="E133" s="2"/>
      <c r="F133" s="2"/>
      <c r="G133" s="2"/>
      <c r="H133" s="2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2"/>
    </row>
    <row r="134" spans="1:22" ht="15.75" hidden="1" customHeight="1" x14ac:dyDescent="0.2">
      <c r="A134" s="27"/>
      <c r="B134" s="27"/>
      <c r="C134" s="2"/>
      <c r="D134" s="2"/>
      <c r="E134" s="2"/>
      <c r="F134" s="2"/>
      <c r="G134" s="2"/>
      <c r="H134" s="2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2"/>
    </row>
    <row r="135" spans="1:22" ht="15.75" hidden="1" customHeight="1" x14ac:dyDescent="0.2">
      <c r="A135" s="27"/>
      <c r="B135" s="27"/>
      <c r="C135" s="2"/>
      <c r="D135" s="2"/>
      <c r="E135" s="2"/>
      <c r="F135" s="2"/>
      <c r="G135" s="2"/>
      <c r="H135" s="2"/>
      <c r="I135" s="60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15.75" hidden="1" customHeight="1" x14ac:dyDescent="0.2">
      <c r="A136" s="27"/>
      <c r="B136" s="27"/>
      <c r="C136" s="2"/>
      <c r="D136" s="2"/>
      <c r="E136" s="2"/>
      <c r="F136" s="2"/>
      <c r="G136" s="2"/>
      <c r="H136" s="2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2"/>
    </row>
    <row r="137" spans="1:22" ht="15.75" hidden="1" customHeight="1" x14ac:dyDescent="0.2">
      <c r="A137" s="27"/>
      <c r="B137" s="27"/>
      <c r="C137" s="2"/>
      <c r="D137" s="2"/>
      <c r="E137" s="2"/>
      <c r="F137" s="2"/>
      <c r="G137" s="2"/>
      <c r="H137" s="2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2"/>
    </row>
    <row r="138" spans="1:22" ht="15.75" hidden="1" customHeight="1" x14ac:dyDescent="0.2">
      <c r="A138" s="27"/>
      <c r="B138" s="27"/>
      <c r="C138" s="2"/>
      <c r="D138" s="2"/>
      <c r="E138" s="2"/>
      <c r="F138" s="2"/>
      <c r="G138" s="2"/>
      <c r="H138" s="2"/>
      <c r="I138" s="60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15.75" hidden="1" customHeight="1" x14ac:dyDescent="0.2">
      <c r="A139" s="27"/>
      <c r="B139" s="27"/>
      <c r="C139" s="2"/>
      <c r="D139" s="2"/>
      <c r="E139" s="2"/>
      <c r="F139" s="2"/>
      <c r="G139" s="2"/>
      <c r="H139" s="2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2"/>
    </row>
    <row r="140" spans="1:22" ht="15.75" hidden="1" customHeight="1" x14ac:dyDescent="0.2">
      <c r="A140" s="27"/>
      <c r="B140" s="27"/>
      <c r="C140" s="2"/>
      <c r="D140" s="2"/>
      <c r="E140" s="2"/>
      <c r="F140" s="2"/>
      <c r="G140" s="2"/>
      <c r="H140" s="2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2"/>
    </row>
    <row r="141" spans="1:22" ht="15.75" hidden="1" customHeight="1" x14ac:dyDescent="0.2">
      <c r="A141" s="27"/>
      <c r="B141" s="27"/>
      <c r="C141" s="2"/>
      <c r="D141" s="2"/>
      <c r="E141" s="2"/>
      <c r="F141" s="2"/>
      <c r="G141" s="2"/>
      <c r="H141" s="2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2"/>
    </row>
    <row r="142" spans="1:22" ht="15.75" hidden="1" customHeight="1" x14ac:dyDescent="0.2">
      <c r="A142" s="27"/>
      <c r="B142" s="27"/>
      <c r="C142" s="2"/>
      <c r="D142" s="2"/>
      <c r="E142" s="2"/>
      <c r="F142" s="2"/>
      <c r="G142" s="2"/>
      <c r="H142" s="2"/>
      <c r="I142" s="60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15.75" hidden="1" customHeight="1" x14ac:dyDescent="0.2">
      <c r="A143" s="27"/>
      <c r="B143" s="27"/>
      <c r="C143" s="2"/>
      <c r="D143" s="2"/>
      <c r="E143" s="2"/>
      <c r="F143" s="2"/>
      <c r="G143" s="2"/>
      <c r="H143" s="2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2"/>
    </row>
    <row r="144" spans="1:22" ht="15.75" hidden="1" customHeight="1" x14ac:dyDescent="0.2">
      <c r="A144" s="27"/>
      <c r="B144" s="27"/>
      <c r="C144" s="2"/>
      <c r="D144" s="2"/>
      <c r="E144" s="2"/>
      <c r="F144" s="2"/>
      <c r="G144" s="2"/>
      <c r="H144" s="2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2"/>
    </row>
    <row r="145" spans="1:22" ht="15.75" customHeight="1" x14ac:dyDescent="0.2">
      <c r="A145" s="27"/>
      <c r="B145" s="27"/>
      <c r="C145" s="2"/>
      <c r="D145" s="2"/>
      <c r="E145" s="2"/>
      <c r="F145" s="2"/>
      <c r="G145" s="2"/>
      <c r="H145" s="2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2"/>
    </row>
    <row r="146" spans="1:22" ht="20.100000000000001" customHeight="1" x14ac:dyDescent="0.2">
      <c r="A146" s="27"/>
      <c r="B146" s="27"/>
      <c r="C146" s="239" t="s">
        <v>26</v>
      </c>
      <c r="D146" s="240"/>
      <c r="E146" s="240"/>
      <c r="F146" s="240"/>
      <c r="G146" s="240"/>
      <c r="H146" s="241"/>
    </row>
    <row r="147" spans="1:22" ht="15.75" customHeight="1" x14ac:dyDescent="0.2">
      <c r="A147" s="27"/>
      <c r="B147" s="27"/>
      <c r="C147" s="37"/>
      <c r="D147" s="38"/>
      <c r="E147" s="38"/>
      <c r="F147" s="38"/>
      <c r="G147" s="38"/>
      <c r="H147" s="38"/>
      <c r="I147" s="6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40"/>
    </row>
    <row r="148" spans="1:22" ht="20.100000000000001" customHeight="1" x14ac:dyDescent="0.2">
      <c r="A148" s="27"/>
      <c r="B148" s="27"/>
      <c r="C148" s="37"/>
      <c r="D148" s="70" t="s">
        <v>37</v>
      </c>
      <c r="E148" s="38"/>
      <c r="F148" s="38"/>
      <c r="G148" s="38"/>
      <c r="H148" s="38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41"/>
    </row>
    <row r="149" spans="1:22" ht="20.100000000000001" customHeight="1" x14ac:dyDescent="0.2">
      <c r="A149" s="27">
        <f>IF(AND(I149&lt;&gt;"しない", I149&lt;&gt;"する"), 1001, 0)</f>
        <v>0</v>
      </c>
      <c r="B149" s="27"/>
      <c r="C149" s="42"/>
      <c r="D149" s="43">
        <v>1</v>
      </c>
      <c r="E149" s="370" t="s">
        <v>38</v>
      </c>
      <c r="F149" s="370"/>
      <c r="G149" s="370"/>
      <c r="H149" s="370"/>
      <c r="I149" s="407" t="s">
        <v>43</v>
      </c>
      <c r="J149" s="418"/>
      <c r="K149" s="418"/>
      <c r="L149" s="418"/>
      <c r="M149" s="418"/>
      <c r="N149" s="2"/>
      <c r="O149" s="2"/>
      <c r="P149" s="2"/>
      <c r="Q149" s="2"/>
      <c r="R149" s="2"/>
      <c r="S149" s="2"/>
      <c r="T149" s="2"/>
      <c r="U149" s="2"/>
      <c r="V149" s="41"/>
    </row>
    <row r="150" spans="1:22" ht="20.100000000000001" customHeight="1" x14ac:dyDescent="0.2">
      <c r="A150" s="27"/>
      <c r="B150" s="27"/>
      <c r="C150" s="49"/>
      <c r="D150" s="2"/>
      <c r="E150" s="370"/>
      <c r="F150" s="370"/>
      <c r="G150" s="370"/>
      <c r="H150" s="370"/>
      <c r="I150" s="45"/>
      <c r="J150" s="48" t="s">
        <v>30</v>
      </c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1"/>
    </row>
    <row r="151" spans="1:22" ht="20.100000000000001" customHeight="1" x14ac:dyDescent="0.2">
      <c r="A151" s="27">
        <f>IF(AND($I149="する",ISBLANK($I151)), 1001, 0)</f>
        <v>0</v>
      </c>
      <c r="B151" s="27"/>
      <c r="C151" s="42"/>
      <c r="D151" s="43">
        <v>2</v>
      </c>
      <c r="E151" s="371" t="s">
        <v>0</v>
      </c>
      <c r="F151" s="371"/>
      <c r="G151" s="371"/>
      <c r="H151" s="371"/>
      <c r="I151" s="412"/>
      <c r="J151" s="413"/>
      <c r="K151" s="413"/>
      <c r="L151" s="413"/>
      <c r="M151" s="413"/>
      <c r="N151" s="2"/>
      <c r="O151" s="2"/>
      <c r="P151" s="2"/>
      <c r="Q151" s="2"/>
      <c r="R151" s="2"/>
      <c r="S151" s="2"/>
      <c r="T151" s="2"/>
      <c r="U151" s="2"/>
      <c r="V151" s="41"/>
    </row>
    <row r="152" spans="1:22" ht="20.100000000000001" customHeight="1" x14ac:dyDescent="0.2">
      <c r="A152" s="27"/>
      <c r="B152" s="27"/>
      <c r="C152" s="42"/>
      <c r="D152" s="43"/>
      <c r="E152" s="370"/>
      <c r="F152" s="370"/>
      <c r="G152" s="370"/>
      <c r="H152" s="370"/>
      <c r="I152" s="52"/>
      <c r="J152" s="46" t="s">
        <v>470</v>
      </c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1"/>
    </row>
    <row r="153" spans="1:22" ht="20.100000000000001" customHeight="1" x14ac:dyDescent="0.2">
      <c r="A153" s="27">
        <f>IF(AND($I149="する",ISBLANK($I153)), 1001, 0)</f>
        <v>0</v>
      </c>
      <c r="B153" s="27"/>
      <c r="C153" s="42"/>
      <c r="D153" s="43">
        <v>3</v>
      </c>
      <c r="E153" s="371" t="s">
        <v>1</v>
      </c>
      <c r="F153" s="371"/>
      <c r="G153" s="371"/>
      <c r="H153" s="371"/>
      <c r="I153" s="414"/>
      <c r="J153" s="414"/>
      <c r="K153" s="414"/>
      <c r="L153" s="414"/>
      <c r="M153" s="414"/>
      <c r="N153" s="414"/>
      <c r="O153" s="414"/>
      <c r="P153" s="414"/>
      <c r="Q153" s="414"/>
      <c r="R153" s="414"/>
      <c r="S153" s="414"/>
      <c r="T153" s="414"/>
      <c r="U153" s="414"/>
      <c r="V153" s="41"/>
    </row>
    <row r="154" spans="1:22" ht="20.100000000000001" customHeight="1" x14ac:dyDescent="0.2">
      <c r="A154" s="27"/>
      <c r="B154" s="27"/>
      <c r="C154" s="42"/>
      <c r="D154" s="43"/>
      <c r="E154" s="370"/>
      <c r="F154" s="370"/>
      <c r="G154" s="370"/>
      <c r="H154" s="370"/>
      <c r="I154" s="45"/>
      <c r="J154" s="48" t="s">
        <v>20</v>
      </c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1"/>
    </row>
    <row r="155" spans="1:22" ht="20.100000000000001" customHeight="1" x14ac:dyDescent="0.2">
      <c r="A155" s="27"/>
      <c r="B155" s="27"/>
      <c r="C155" s="42"/>
      <c r="D155" s="43">
        <v>4</v>
      </c>
      <c r="E155" s="371" t="s">
        <v>27</v>
      </c>
      <c r="F155" s="371"/>
      <c r="G155" s="371"/>
      <c r="H155" s="371"/>
      <c r="I155" s="407"/>
      <c r="J155" s="407"/>
      <c r="K155" s="407"/>
      <c r="L155" s="407"/>
      <c r="M155" s="407"/>
      <c r="N155" s="407"/>
      <c r="O155" s="407"/>
      <c r="P155" s="407"/>
      <c r="Q155" s="407"/>
      <c r="R155" s="407"/>
      <c r="S155" s="407"/>
      <c r="T155" s="407"/>
      <c r="U155" s="407"/>
      <c r="V155" s="41"/>
    </row>
    <row r="156" spans="1:22" ht="20.100000000000001" customHeight="1" x14ac:dyDescent="0.2">
      <c r="A156" s="27"/>
      <c r="B156" s="27"/>
      <c r="C156" s="42"/>
      <c r="D156" s="43"/>
      <c r="E156" s="370"/>
      <c r="F156" s="370"/>
      <c r="G156" s="370"/>
      <c r="H156" s="370"/>
      <c r="I156" s="51"/>
      <c r="J156" s="48" t="s">
        <v>10</v>
      </c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1"/>
    </row>
    <row r="157" spans="1:22" ht="20.100000000000001" customHeight="1" x14ac:dyDescent="0.2">
      <c r="A157" s="27">
        <f>IF(AND($I149="する",ISBLANK($I157)), 1001, 0)</f>
        <v>0</v>
      </c>
      <c r="B157" s="27"/>
      <c r="C157" s="42"/>
      <c r="D157" s="43">
        <v>5</v>
      </c>
      <c r="E157" s="371" t="s">
        <v>28</v>
      </c>
      <c r="F157" s="371"/>
      <c r="G157" s="371"/>
      <c r="H157" s="371"/>
      <c r="I157" s="407"/>
      <c r="J157" s="407"/>
      <c r="K157" s="407"/>
      <c r="L157" s="407"/>
      <c r="M157" s="407"/>
      <c r="N157" s="407"/>
      <c r="O157" s="407"/>
      <c r="P157" s="407"/>
      <c r="Q157" s="407"/>
      <c r="R157" s="407"/>
      <c r="S157" s="407"/>
      <c r="T157" s="407"/>
      <c r="U157" s="407"/>
      <c r="V157" s="41"/>
    </row>
    <row r="158" spans="1:22" ht="20.100000000000001" customHeight="1" x14ac:dyDescent="0.2">
      <c r="A158" s="27"/>
      <c r="B158" s="27"/>
      <c r="C158" s="49"/>
      <c r="D158" s="2"/>
      <c r="E158" s="370"/>
      <c r="F158" s="370"/>
      <c r="G158" s="370"/>
      <c r="H158" s="370"/>
      <c r="I158" s="51"/>
      <c r="J158" s="48" t="s">
        <v>11</v>
      </c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1"/>
    </row>
    <row r="159" spans="1:22" ht="20.100000000000001" customHeight="1" x14ac:dyDescent="0.2">
      <c r="A159" s="27">
        <f>IF(AND($I149="する",NOT(AND(I159&lt;&gt;"",ISNUMBER(VALUE(SUBSTITUTE(I159,"-","")))))), 1001, 0)</f>
        <v>0</v>
      </c>
      <c r="B159" s="27"/>
      <c r="C159" s="42"/>
      <c r="D159" s="43">
        <v>6</v>
      </c>
      <c r="E159" s="371" t="s">
        <v>6</v>
      </c>
      <c r="F159" s="371"/>
      <c r="G159" s="371"/>
      <c r="H159" s="371"/>
      <c r="I159" s="407"/>
      <c r="J159" s="407"/>
      <c r="K159" s="407"/>
      <c r="L159" s="407"/>
      <c r="M159" s="407"/>
      <c r="N159" s="2"/>
      <c r="O159" s="2"/>
      <c r="P159" s="2"/>
      <c r="Q159" s="2"/>
      <c r="R159" s="2"/>
      <c r="S159" s="2"/>
      <c r="T159" s="2"/>
      <c r="U159" s="2"/>
      <c r="V159" s="41"/>
    </row>
    <row r="160" spans="1:22" ht="20.100000000000001" customHeight="1" x14ac:dyDescent="0.2">
      <c r="A160" s="27"/>
      <c r="B160" s="27"/>
      <c r="C160" s="49"/>
      <c r="D160" s="2"/>
      <c r="E160" s="370"/>
      <c r="F160" s="370"/>
      <c r="G160" s="370"/>
      <c r="H160" s="370"/>
      <c r="I160" s="51"/>
      <c r="J160" s="46" t="s">
        <v>435</v>
      </c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1"/>
    </row>
    <row r="161" spans="1:23" ht="20.100000000000001" customHeight="1" x14ac:dyDescent="0.2">
      <c r="A161" s="27">
        <f>IF(AND($I149="する",AND(I161&lt;&gt;"",NOT(ISNUMBER(VALUE(SUBSTITUTE(I161,"-","")))))), 1001, 0)</f>
        <v>0</v>
      </c>
      <c r="B161" s="27"/>
      <c r="C161" s="42"/>
      <c r="D161" s="43">
        <v>7</v>
      </c>
      <c r="E161" s="371" t="s">
        <v>7</v>
      </c>
      <c r="F161" s="371"/>
      <c r="G161" s="371"/>
      <c r="H161" s="371"/>
      <c r="I161" s="407"/>
      <c r="J161" s="407"/>
      <c r="K161" s="407"/>
      <c r="L161" s="407"/>
      <c r="M161" s="407"/>
      <c r="N161" s="2"/>
      <c r="O161" s="2"/>
      <c r="P161" s="2"/>
      <c r="Q161" s="2"/>
      <c r="R161" s="2"/>
      <c r="S161" s="2"/>
      <c r="T161" s="2"/>
      <c r="U161" s="2"/>
      <c r="V161" s="41"/>
    </row>
    <row r="162" spans="1:23" ht="20.100000000000001" customHeight="1" x14ac:dyDescent="0.2">
      <c r="A162" s="27"/>
      <c r="B162" s="27"/>
      <c r="C162" s="49"/>
      <c r="D162" s="2"/>
      <c r="E162" s="370"/>
      <c r="F162" s="370"/>
      <c r="G162" s="370"/>
      <c r="H162" s="370"/>
      <c r="I162" s="51"/>
      <c r="J162" s="48" t="s">
        <v>42</v>
      </c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1"/>
    </row>
    <row r="163" spans="1:23" ht="15.75" customHeight="1" x14ac:dyDescent="0.2">
      <c r="A163" s="27"/>
      <c r="B163" s="27"/>
      <c r="C163" s="56"/>
      <c r="D163" s="57"/>
      <c r="E163" s="415"/>
      <c r="F163" s="415"/>
      <c r="G163" s="415"/>
      <c r="H163" s="415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9"/>
    </row>
    <row r="164" spans="1:23" ht="15.75" customHeight="1" x14ac:dyDescent="0.2">
      <c r="A164" s="27"/>
      <c r="B164" s="27"/>
      <c r="C164" s="2"/>
      <c r="D164" s="2"/>
      <c r="E164" s="2"/>
      <c r="F164" s="2"/>
      <c r="G164" s="2"/>
      <c r="H164" s="2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2"/>
    </row>
    <row r="165" spans="1:23" ht="15.75" customHeight="1" x14ac:dyDescent="0.2">
      <c r="A165" s="27"/>
      <c r="B165" s="27"/>
      <c r="C165" s="2"/>
      <c r="D165" s="2"/>
      <c r="E165" s="2"/>
      <c r="F165" s="2"/>
      <c r="G165" s="2"/>
      <c r="H165" s="2"/>
      <c r="I165" s="55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3" ht="20.100000000000001" customHeight="1" x14ac:dyDescent="0.2">
      <c r="A166" s="27"/>
      <c r="B166" s="27"/>
      <c r="C166" s="239" t="s">
        <v>51</v>
      </c>
      <c r="D166" s="240"/>
      <c r="E166" s="240"/>
      <c r="F166" s="240"/>
      <c r="G166" s="240"/>
      <c r="H166" s="241"/>
    </row>
    <row r="167" spans="1:23" ht="15.75" customHeight="1" x14ac:dyDescent="0.2">
      <c r="A167" s="27"/>
      <c r="B167" s="27"/>
      <c r="C167" s="37"/>
      <c r="D167" s="38"/>
      <c r="E167" s="38"/>
      <c r="F167" s="38"/>
      <c r="G167" s="38"/>
      <c r="H167" s="38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40"/>
    </row>
    <row r="168" spans="1:23" ht="15.75" hidden="1" customHeight="1" x14ac:dyDescent="0.2">
      <c r="A168" s="27"/>
      <c r="B168" s="27"/>
      <c r="C168" s="37"/>
      <c r="D168" s="38"/>
      <c r="E168" s="38"/>
      <c r="F168" s="38"/>
      <c r="G168" s="38"/>
      <c r="H168" s="38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41"/>
    </row>
    <row r="169" spans="1:23" ht="20.100000000000001" customHeight="1" x14ac:dyDescent="0.2">
      <c r="A169" s="27">
        <f>IF(ISBLANK(I169), 1001, 0)</f>
        <v>1001</v>
      </c>
      <c r="B169" s="27"/>
      <c r="C169" s="42"/>
      <c r="D169" s="43">
        <v>1</v>
      </c>
      <c r="E169" s="2" t="s">
        <v>45</v>
      </c>
      <c r="F169" s="2"/>
      <c r="G169" s="2"/>
      <c r="H169" s="2"/>
      <c r="I169" s="407"/>
      <c r="J169" s="407"/>
      <c r="K169" s="407"/>
      <c r="L169" s="407"/>
      <c r="M169" s="407"/>
      <c r="N169" s="71" t="s">
        <v>46</v>
      </c>
      <c r="O169" s="72"/>
      <c r="P169" s="73"/>
      <c r="Q169" s="72"/>
      <c r="R169" s="72"/>
      <c r="S169" s="72"/>
      <c r="T169" s="72"/>
      <c r="U169" s="72"/>
      <c r="V169" s="74"/>
      <c r="W169" s="49"/>
    </row>
    <row r="170" spans="1:23" ht="20.100000000000001" customHeight="1" x14ac:dyDescent="0.2">
      <c r="A170" s="27"/>
      <c r="B170" s="27"/>
      <c r="C170" s="42"/>
      <c r="D170" s="43"/>
      <c r="E170" s="2"/>
      <c r="F170" s="2"/>
      <c r="G170" s="2"/>
      <c r="H170" s="2"/>
      <c r="I170" s="51"/>
      <c r="J170" s="48" t="s">
        <v>439</v>
      </c>
      <c r="K170" s="47"/>
      <c r="L170" s="47"/>
      <c r="M170" s="75"/>
      <c r="N170" s="47"/>
      <c r="O170" s="47"/>
      <c r="P170" s="75"/>
      <c r="Q170" s="47"/>
      <c r="R170" s="47"/>
      <c r="S170" s="47"/>
      <c r="T170" s="47"/>
      <c r="U170" s="47"/>
      <c r="V170" s="76"/>
      <c r="W170" s="2"/>
    </row>
    <row r="171" spans="1:23" ht="20.100000000000001" customHeight="1" x14ac:dyDescent="0.2">
      <c r="A171" s="27">
        <f>IF(ISBLANK(I171), 1001, 0)</f>
        <v>1001</v>
      </c>
      <c r="B171" s="27"/>
      <c r="C171" s="42"/>
      <c r="D171" s="43">
        <f>D169+1</f>
        <v>2</v>
      </c>
      <c r="E171" s="44" t="s">
        <v>47</v>
      </c>
      <c r="F171" s="2"/>
      <c r="G171" s="2"/>
      <c r="H171" s="2"/>
      <c r="I171" s="441"/>
      <c r="J171" s="442"/>
      <c r="K171" s="442"/>
      <c r="L171" s="442"/>
      <c r="M171" s="442"/>
      <c r="N171" s="71" t="s">
        <v>46</v>
      </c>
      <c r="O171" s="72"/>
      <c r="P171" s="73"/>
      <c r="Q171" s="72"/>
      <c r="R171" s="72"/>
      <c r="S171" s="72"/>
      <c r="T171" s="72"/>
      <c r="U171" s="72"/>
      <c r="V171" s="74"/>
      <c r="W171" s="2"/>
    </row>
    <row r="172" spans="1:23" ht="32.1" customHeight="1" x14ac:dyDescent="0.2">
      <c r="A172" s="27"/>
      <c r="B172" s="27"/>
      <c r="C172" s="42"/>
      <c r="D172" s="43"/>
      <c r="E172" s="44"/>
      <c r="F172" s="2"/>
      <c r="G172" s="2"/>
      <c r="H172" s="2"/>
      <c r="I172" s="77"/>
      <c r="J172" s="443" t="s">
        <v>472</v>
      </c>
      <c r="K172" s="444"/>
      <c r="L172" s="444"/>
      <c r="M172" s="444"/>
      <c r="N172" s="444"/>
      <c r="O172" s="444"/>
      <c r="P172" s="444"/>
      <c r="Q172" s="444"/>
      <c r="R172" s="444"/>
      <c r="S172" s="444"/>
      <c r="T172" s="444"/>
      <c r="U172" s="444"/>
      <c r="V172" s="50"/>
      <c r="W172" s="2"/>
    </row>
    <row r="173" spans="1:23" ht="20.100000000000001" customHeight="1" x14ac:dyDescent="0.2">
      <c r="A173" s="78"/>
      <c r="B173" s="27"/>
      <c r="C173" s="42"/>
      <c r="D173" s="43">
        <f>D171+1</f>
        <v>3</v>
      </c>
      <c r="E173" s="371" t="s">
        <v>52</v>
      </c>
      <c r="F173" s="371"/>
      <c r="G173" s="371"/>
      <c r="H173" s="371"/>
      <c r="V173" s="79"/>
      <c r="W173" s="80"/>
    </row>
    <row r="174" spans="1:23" ht="20.100000000000001" customHeight="1" x14ac:dyDescent="0.2">
      <c r="A174" s="78"/>
      <c r="B174" s="27"/>
      <c r="C174" s="42"/>
      <c r="D174" s="43"/>
      <c r="E174" s="81" t="s">
        <v>53</v>
      </c>
      <c r="F174" s="82"/>
      <c r="G174" s="82"/>
      <c r="H174" s="83"/>
      <c r="I174" s="356" t="s">
        <v>54</v>
      </c>
      <c r="J174" s="357"/>
      <c r="K174" s="357"/>
      <c r="L174" s="357"/>
      <c r="M174" s="358"/>
      <c r="N174" s="72"/>
      <c r="O174" s="72"/>
      <c r="P174" s="72"/>
      <c r="Q174" s="72"/>
      <c r="R174" s="72"/>
      <c r="S174" s="72"/>
      <c r="T174" s="72"/>
      <c r="U174" s="72"/>
      <c r="V174" s="79"/>
      <c r="W174" s="80"/>
    </row>
    <row r="175" spans="1:23" ht="20.100000000000001" customHeight="1" x14ac:dyDescent="0.2">
      <c r="A175" s="78">
        <f>IF(ISBLANK(I175), 1001, 0)</f>
        <v>1001</v>
      </c>
      <c r="B175" s="27"/>
      <c r="C175" s="42"/>
      <c r="D175" s="43"/>
      <c r="E175" s="395" t="s">
        <v>55</v>
      </c>
      <c r="F175" s="396"/>
      <c r="G175" s="396"/>
      <c r="H175" s="397"/>
      <c r="I175" s="341"/>
      <c r="J175" s="342"/>
      <c r="K175" s="342"/>
      <c r="L175" s="342"/>
      <c r="M175" s="343"/>
      <c r="N175" s="72"/>
      <c r="O175" s="72"/>
      <c r="P175" s="72"/>
      <c r="Q175" s="72"/>
      <c r="R175" s="72"/>
      <c r="S175" s="72"/>
      <c r="T175" s="72"/>
      <c r="U175" s="72"/>
      <c r="V175" s="79"/>
      <c r="W175" s="49"/>
    </row>
    <row r="176" spans="1:23" ht="20.100000000000001" customHeight="1" x14ac:dyDescent="0.2">
      <c r="A176" s="78">
        <f>IF(ISBLANK(I176), 1001, 0)</f>
        <v>1001</v>
      </c>
      <c r="B176" s="27"/>
      <c r="C176" s="42"/>
      <c r="D176" s="43"/>
      <c r="E176" s="389" t="s">
        <v>56</v>
      </c>
      <c r="F176" s="390"/>
      <c r="G176" s="390"/>
      <c r="H176" s="391"/>
      <c r="I176" s="347"/>
      <c r="J176" s="348"/>
      <c r="K176" s="348"/>
      <c r="L176" s="348"/>
      <c r="M176" s="349"/>
      <c r="N176" s="72"/>
      <c r="O176" s="72"/>
      <c r="P176" s="72"/>
      <c r="Q176" s="72"/>
      <c r="R176" s="72"/>
      <c r="S176" s="72"/>
      <c r="T176" s="72"/>
      <c r="U176" s="72"/>
      <c r="V176" s="79"/>
      <c r="W176" s="49"/>
    </row>
    <row r="177" spans="1:23" ht="20.100000000000001" customHeight="1" x14ac:dyDescent="0.2">
      <c r="A177" s="78">
        <f>IF(ISBLANK(I177), 1001, 0)</f>
        <v>1001</v>
      </c>
      <c r="B177" s="27"/>
      <c r="C177" s="42"/>
      <c r="D177" s="43"/>
      <c r="E177" s="392" t="s">
        <v>57</v>
      </c>
      <c r="F177" s="393"/>
      <c r="G177" s="393"/>
      <c r="H177" s="394"/>
      <c r="I177" s="347"/>
      <c r="J177" s="348"/>
      <c r="K177" s="348"/>
      <c r="L177" s="348"/>
      <c r="M177" s="349"/>
      <c r="N177" s="72"/>
      <c r="O177" s="72"/>
      <c r="P177" s="72"/>
      <c r="Q177" s="72"/>
      <c r="R177" s="72"/>
      <c r="S177" s="72"/>
      <c r="T177" s="72"/>
      <c r="U177" s="72"/>
      <c r="V177" s="79"/>
      <c r="W177" s="80"/>
    </row>
    <row r="178" spans="1:23" ht="20.100000000000001" customHeight="1" thickBot="1" x14ac:dyDescent="0.25">
      <c r="A178" s="78">
        <f>IF(ISBLANK(I178), 1001, 0)</f>
        <v>1001</v>
      </c>
      <c r="B178" s="27"/>
      <c r="C178" s="42"/>
      <c r="D178" s="43"/>
      <c r="E178" s="424" t="s">
        <v>58</v>
      </c>
      <c r="F178" s="425"/>
      <c r="G178" s="425"/>
      <c r="H178" s="426"/>
      <c r="I178" s="336"/>
      <c r="J178" s="337"/>
      <c r="K178" s="337"/>
      <c r="L178" s="337"/>
      <c r="M178" s="338"/>
      <c r="N178" s="72"/>
      <c r="O178" s="72"/>
      <c r="P178" s="72"/>
      <c r="Q178" s="72"/>
      <c r="R178" s="72"/>
      <c r="S178" s="72"/>
      <c r="T178" s="72"/>
      <c r="U178" s="72"/>
      <c r="V178" s="79"/>
      <c r="W178" s="80"/>
    </row>
    <row r="179" spans="1:23" ht="20.100000000000001" customHeight="1" thickTop="1" x14ac:dyDescent="0.2">
      <c r="A179" s="78"/>
      <c r="B179" s="27"/>
      <c r="C179" s="42"/>
      <c r="D179" s="43"/>
      <c r="E179" s="427" t="s">
        <v>59</v>
      </c>
      <c r="F179" s="428"/>
      <c r="G179" s="428"/>
      <c r="H179" s="429"/>
      <c r="I179" s="344">
        <f>SUM(I175:J178)</f>
        <v>0</v>
      </c>
      <c r="J179" s="345"/>
      <c r="K179" s="345"/>
      <c r="L179" s="345"/>
      <c r="M179" s="346"/>
      <c r="N179" s="72"/>
      <c r="O179" s="72"/>
      <c r="P179" s="72"/>
      <c r="Q179" s="72"/>
      <c r="R179" s="72"/>
      <c r="S179" s="72"/>
      <c r="T179" s="72"/>
      <c r="U179" s="72"/>
      <c r="V179" s="79"/>
      <c r="W179" s="80"/>
    </row>
    <row r="180" spans="1:23" ht="20.100000000000001" customHeight="1" x14ac:dyDescent="0.2">
      <c r="A180" s="78"/>
      <c r="B180" s="27"/>
      <c r="C180" s="42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84"/>
      <c r="W180" s="80"/>
    </row>
    <row r="181" spans="1:23" ht="20.100000000000001" customHeight="1" x14ac:dyDescent="0.2">
      <c r="A181" s="27"/>
      <c r="B181" s="27"/>
      <c r="C181" s="42"/>
      <c r="D181" s="43">
        <f>D173+1</f>
        <v>4</v>
      </c>
      <c r="E181" s="371" t="s">
        <v>44</v>
      </c>
      <c r="F181" s="371"/>
      <c r="G181" s="371"/>
      <c r="H181" s="371"/>
      <c r="I181" s="400"/>
      <c r="J181" s="400"/>
      <c r="K181" s="400"/>
      <c r="L181" s="400"/>
      <c r="M181" s="309"/>
      <c r="N181" s="309"/>
      <c r="O181" s="309"/>
      <c r="P181" s="309"/>
      <c r="Q181" s="309"/>
      <c r="R181" s="309"/>
      <c r="S181" s="309"/>
      <c r="T181" s="309"/>
      <c r="U181" s="309"/>
      <c r="V181" s="369"/>
      <c r="W181" s="49"/>
    </row>
    <row r="182" spans="1:23" ht="20.100000000000001" customHeight="1" x14ac:dyDescent="0.2">
      <c r="A182" s="27"/>
      <c r="B182" s="27"/>
      <c r="C182" s="42"/>
      <c r="D182" s="43"/>
      <c r="E182" s="81" t="s">
        <v>53</v>
      </c>
      <c r="F182" s="82"/>
      <c r="G182" s="82"/>
      <c r="H182" s="83"/>
      <c r="I182" s="356" t="s">
        <v>64</v>
      </c>
      <c r="J182" s="357"/>
      <c r="K182" s="357"/>
      <c r="L182" s="357"/>
      <c r="M182" s="358"/>
      <c r="N182" s="433" t="s">
        <v>65</v>
      </c>
      <c r="O182" s="434"/>
      <c r="P182" s="434"/>
      <c r="Q182" s="435"/>
      <c r="S182" s="44"/>
      <c r="T182" s="44"/>
      <c r="U182" s="44"/>
      <c r="V182" s="63"/>
      <c r="W182" s="49"/>
    </row>
    <row r="183" spans="1:23" ht="20.100000000000001" customHeight="1" x14ac:dyDescent="0.2">
      <c r="A183" s="27">
        <f>IF(OR(ISBLANK(I183),ISBLANK(N183)),1001, 0)</f>
        <v>1001</v>
      </c>
      <c r="B183" s="85"/>
      <c r="C183" s="42"/>
      <c r="E183" s="401" t="s">
        <v>60</v>
      </c>
      <c r="F183" s="401"/>
      <c r="G183" s="401"/>
      <c r="H183" s="401"/>
      <c r="I183" s="341"/>
      <c r="J183" s="350"/>
      <c r="K183" s="350"/>
      <c r="L183" s="350"/>
      <c r="M183" s="351"/>
      <c r="N183" s="341"/>
      <c r="O183" s="350"/>
      <c r="P183" s="350"/>
      <c r="Q183" s="351"/>
      <c r="V183" s="79"/>
      <c r="W183" s="80"/>
    </row>
    <row r="184" spans="1:23" ht="20.100000000000001" customHeight="1" x14ac:dyDescent="0.2">
      <c r="A184" s="27">
        <f>IF(OR(ISBLANK(I184),ISBLANK(N184)),1001, 0)</f>
        <v>1001</v>
      </c>
      <c r="B184" s="85"/>
      <c r="C184" s="42"/>
      <c r="D184" s="43"/>
      <c r="E184" s="402" t="s">
        <v>61</v>
      </c>
      <c r="F184" s="402"/>
      <c r="G184" s="402"/>
      <c r="H184" s="402"/>
      <c r="I184" s="347"/>
      <c r="J184" s="352"/>
      <c r="K184" s="352"/>
      <c r="L184" s="352"/>
      <c r="M184" s="353"/>
      <c r="N184" s="347"/>
      <c r="O184" s="352"/>
      <c r="P184" s="352"/>
      <c r="Q184" s="353"/>
      <c r="V184" s="79"/>
      <c r="W184" s="80"/>
    </row>
    <row r="185" spans="1:23" ht="20.100000000000001" customHeight="1" x14ac:dyDescent="0.2">
      <c r="A185" s="27">
        <f>IF(OR(ISBLANK(I185),ISBLANK(N185)),1001, 0)</f>
        <v>1001</v>
      </c>
      <c r="B185" s="85"/>
      <c r="C185" s="42"/>
      <c r="D185" s="43"/>
      <c r="E185" s="403" t="s">
        <v>62</v>
      </c>
      <c r="F185" s="403"/>
      <c r="G185" s="403"/>
      <c r="H185" s="403"/>
      <c r="I185" s="347"/>
      <c r="J185" s="352"/>
      <c r="K185" s="352"/>
      <c r="L185" s="352"/>
      <c r="M185" s="353"/>
      <c r="N185" s="347"/>
      <c r="O185" s="352"/>
      <c r="P185" s="352"/>
      <c r="Q185" s="353"/>
      <c r="V185" s="79"/>
      <c r="W185" s="80"/>
    </row>
    <row r="186" spans="1:23" ht="20.100000000000001" customHeight="1" thickBot="1" x14ac:dyDescent="0.25">
      <c r="A186" s="27">
        <f>IF(OR(ISBLANK(I186),ISBLANK(N186)),1001, 0)</f>
        <v>1001</v>
      </c>
      <c r="B186" s="85"/>
      <c r="C186" s="42"/>
      <c r="D186" s="43"/>
      <c r="E186" s="404" t="s">
        <v>63</v>
      </c>
      <c r="F186" s="404"/>
      <c r="G186" s="404"/>
      <c r="H186" s="404"/>
      <c r="I186" s="336"/>
      <c r="J186" s="354"/>
      <c r="K186" s="354"/>
      <c r="L186" s="354"/>
      <c r="M186" s="355"/>
      <c r="N186" s="336"/>
      <c r="O186" s="354"/>
      <c r="P186" s="354"/>
      <c r="Q186" s="355"/>
      <c r="V186" s="79"/>
      <c r="W186" s="80"/>
    </row>
    <row r="187" spans="1:23" ht="20.100000000000001" customHeight="1" thickTop="1" x14ac:dyDescent="0.2">
      <c r="A187" s="27"/>
      <c r="B187" s="27"/>
      <c r="C187" s="42"/>
      <c r="D187" s="43"/>
      <c r="E187" s="405" t="s">
        <v>31</v>
      </c>
      <c r="F187" s="405"/>
      <c r="G187" s="405"/>
      <c r="H187" s="405"/>
      <c r="I187" s="359">
        <f>SUM(I183:I186)</f>
        <v>0</v>
      </c>
      <c r="J187" s="360"/>
      <c r="K187" s="360"/>
      <c r="L187" s="360"/>
      <c r="M187" s="361"/>
      <c r="N187" s="359">
        <f>SUM(N183:N186)</f>
        <v>0</v>
      </c>
      <c r="O187" s="360"/>
      <c r="P187" s="360"/>
      <c r="Q187" s="361"/>
      <c r="V187" s="79"/>
      <c r="W187" s="80"/>
    </row>
    <row r="188" spans="1:23" ht="20.100000000000001" customHeight="1" x14ac:dyDescent="0.2">
      <c r="A188" s="27"/>
      <c r="B188" s="27"/>
      <c r="C188" s="49"/>
      <c r="D188" s="2"/>
      <c r="E188" s="2"/>
      <c r="F188" s="2"/>
      <c r="G188" s="2"/>
      <c r="H188" s="2"/>
      <c r="I188" s="86"/>
      <c r="J188" s="46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76"/>
      <c r="W188" s="49"/>
    </row>
    <row r="189" spans="1:23" ht="20.100000000000001" customHeight="1" x14ac:dyDescent="0.2">
      <c r="A189" s="78"/>
      <c r="B189" s="27"/>
      <c r="C189" s="42"/>
      <c r="D189" s="43">
        <f>D181+1</f>
        <v>5</v>
      </c>
      <c r="E189" s="371" t="s">
        <v>66</v>
      </c>
      <c r="F189" s="371"/>
      <c r="G189" s="371"/>
      <c r="H189" s="371"/>
      <c r="J189" s="47"/>
      <c r="K189" s="47"/>
      <c r="L189" s="87"/>
      <c r="M189" s="47"/>
      <c r="N189" s="47"/>
      <c r="O189" s="87"/>
      <c r="P189" s="47"/>
      <c r="Q189" s="47"/>
      <c r="R189" s="87"/>
      <c r="S189" s="47"/>
      <c r="T189" s="47"/>
      <c r="U189" s="47"/>
      <c r="V189" s="76"/>
      <c r="W189" s="49"/>
    </row>
    <row r="190" spans="1:23" ht="20.100000000000001" customHeight="1" x14ac:dyDescent="0.2">
      <c r="A190" s="78"/>
      <c r="B190" s="27"/>
      <c r="C190" s="42"/>
      <c r="D190" s="43"/>
      <c r="E190" s="88" t="s">
        <v>53</v>
      </c>
      <c r="F190" s="89"/>
      <c r="G190" s="89"/>
      <c r="H190" s="90"/>
      <c r="I190" s="436" t="s">
        <v>346</v>
      </c>
      <c r="J190" s="437"/>
      <c r="K190" s="437"/>
      <c r="L190" s="437"/>
      <c r="M190" s="438"/>
      <c r="N190" s="47"/>
      <c r="O190" s="87"/>
      <c r="P190" s="47"/>
      <c r="Q190" s="47"/>
      <c r="R190" s="87"/>
      <c r="S190" s="47"/>
      <c r="T190" s="47"/>
      <c r="U190" s="47"/>
      <c r="V190" s="76"/>
      <c r="W190" s="49"/>
    </row>
    <row r="191" spans="1:23" ht="20.100000000000001" customHeight="1" x14ac:dyDescent="0.2">
      <c r="A191" s="78"/>
      <c r="B191" s="27"/>
      <c r="C191" s="42"/>
      <c r="D191" s="43"/>
      <c r="E191" s="423" t="s">
        <v>67</v>
      </c>
      <c r="F191" s="423"/>
      <c r="G191" s="423"/>
      <c r="H191" s="423"/>
      <c r="I191" s="341"/>
      <c r="J191" s="342"/>
      <c r="K191" s="342"/>
      <c r="L191" s="342"/>
      <c r="M191" s="343"/>
      <c r="P191" s="91"/>
      <c r="Q191" s="91"/>
      <c r="R191" s="91"/>
      <c r="S191" s="47"/>
      <c r="T191" s="47"/>
      <c r="U191" s="47"/>
      <c r="V191" s="76"/>
      <c r="W191" s="49"/>
    </row>
    <row r="192" spans="1:23" ht="20.100000000000001" customHeight="1" thickBot="1" x14ac:dyDescent="0.25">
      <c r="A192" s="78"/>
      <c r="B192" s="27"/>
      <c r="C192" s="37"/>
      <c r="D192" s="43"/>
      <c r="E192" s="402" t="s">
        <v>68</v>
      </c>
      <c r="F192" s="402"/>
      <c r="G192" s="402"/>
      <c r="H192" s="402"/>
      <c r="I192" s="336"/>
      <c r="J192" s="337"/>
      <c r="K192" s="337"/>
      <c r="L192" s="337"/>
      <c r="M192" s="338"/>
      <c r="P192" s="91"/>
      <c r="Q192" s="91"/>
      <c r="R192" s="91"/>
      <c r="S192" s="72"/>
      <c r="T192" s="92"/>
      <c r="U192" s="92"/>
      <c r="V192" s="93"/>
      <c r="W192" s="49"/>
    </row>
    <row r="193" spans="1:23" ht="20.100000000000001" customHeight="1" thickTop="1" x14ac:dyDescent="0.2">
      <c r="A193" s="78"/>
      <c r="B193" s="27"/>
      <c r="C193" s="42"/>
      <c r="D193" s="43"/>
      <c r="E193" s="398" t="s">
        <v>48</v>
      </c>
      <c r="F193" s="398"/>
      <c r="G193" s="398"/>
      <c r="H193" s="399"/>
      <c r="I193" s="359">
        <f>I191+I192</f>
        <v>0</v>
      </c>
      <c r="J193" s="383"/>
      <c r="K193" s="383"/>
      <c r="L193" s="383"/>
      <c r="M193" s="384"/>
      <c r="P193" s="91"/>
      <c r="Q193" s="91"/>
      <c r="R193" s="91"/>
      <c r="S193" s="72"/>
      <c r="T193" s="47"/>
      <c r="U193" s="47"/>
      <c r="V193" s="76"/>
      <c r="W193" s="49"/>
    </row>
    <row r="194" spans="1:23" ht="20.100000000000001" customHeight="1" x14ac:dyDescent="0.2">
      <c r="A194" s="78"/>
      <c r="B194" s="27"/>
      <c r="C194" s="42"/>
      <c r="D194" s="43"/>
      <c r="E194" s="85"/>
      <c r="F194" s="85"/>
      <c r="G194" s="85"/>
      <c r="H194" s="94"/>
      <c r="I194" s="95"/>
      <c r="J194" s="96"/>
      <c r="K194" s="96"/>
      <c r="L194" s="96"/>
      <c r="M194" s="97"/>
      <c r="P194" s="91"/>
      <c r="Q194" s="91"/>
      <c r="R194" s="91"/>
      <c r="S194" s="72"/>
      <c r="T194" s="47"/>
      <c r="U194" s="47"/>
      <c r="V194" s="76"/>
      <c r="W194" s="2"/>
    </row>
    <row r="195" spans="1:23" ht="20.100000000000001" customHeight="1" x14ac:dyDescent="0.2">
      <c r="A195" s="78"/>
      <c r="B195" s="27"/>
      <c r="C195" s="37"/>
      <c r="D195" s="43">
        <f>D189+1</f>
        <v>6</v>
      </c>
      <c r="E195" s="371" t="s">
        <v>70</v>
      </c>
      <c r="F195" s="371"/>
      <c r="G195" s="371"/>
      <c r="H195" s="371"/>
      <c r="I195" s="98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1"/>
      <c r="W195" s="49"/>
    </row>
    <row r="196" spans="1:23" ht="20.100000000000001" customHeight="1" x14ac:dyDescent="0.2">
      <c r="A196" s="78"/>
      <c r="B196" s="27"/>
      <c r="C196" s="37"/>
      <c r="D196" s="99"/>
      <c r="E196" s="100" t="s">
        <v>69</v>
      </c>
      <c r="F196" s="101"/>
      <c r="G196" s="101"/>
      <c r="H196" s="101"/>
      <c r="I196" s="98"/>
      <c r="J196" s="47"/>
      <c r="K196" s="102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1"/>
      <c r="W196" s="49"/>
    </row>
    <row r="197" spans="1:23" ht="20.100000000000001" customHeight="1" x14ac:dyDescent="0.2">
      <c r="A197" s="78"/>
      <c r="B197" s="27"/>
      <c r="C197" s="37"/>
      <c r="D197" s="99"/>
      <c r="E197" s="380" t="s">
        <v>79</v>
      </c>
      <c r="F197" s="381"/>
      <c r="G197" s="381"/>
      <c r="H197" s="382"/>
      <c r="I197" s="356" t="s">
        <v>71</v>
      </c>
      <c r="J197" s="357"/>
      <c r="K197" s="357"/>
      <c r="L197" s="357"/>
      <c r="M197" s="358"/>
      <c r="N197" s="386" t="s">
        <v>72</v>
      </c>
      <c r="O197" s="387"/>
      <c r="P197" s="387"/>
      <c r="Q197" s="388"/>
      <c r="R197" s="386" t="s">
        <v>347</v>
      </c>
      <c r="S197" s="387"/>
      <c r="T197" s="387"/>
      <c r="U197" s="388"/>
      <c r="V197" s="41"/>
      <c r="W197" s="80"/>
    </row>
    <row r="198" spans="1:23" ht="20.100000000000001" customHeight="1" x14ac:dyDescent="0.2">
      <c r="A198" s="78"/>
      <c r="B198" s="27"/>
      <c r="C198" s="37"/>
      <c r="D198" s="43"/>
      <c r="E198" s="103" t="s">
        <v>73</v>
      </c>
      <c r="F198" s="92"/>
      <c r="G198" s="92"/>
      <c r="H198" s="93"/>
      <c r="I198" s="341"/>
      <c r="J198" s="378"/>
      <c r="K198" s="378"/>
      <c r="L198" s="378"/>
      <c r="M198" s="379"/>
      <c r="N198" s="341"/>
      <c r="O198" s="342"/>
      <c r="P198" s="342"/>
      <c r="Q198" s="343"/>
      <c r="R198" s="341"/>
      <c r="S198" s="342"/>
      <c r="T198" s="342"/>
      <c r="U198" s="343"/>
      <c r="V198" s="41"/>
      <c r="W198" s="80"/>
    </row>
    <row r="199" spans="1:23" ht="20.100000000000001" customHeight="1" x14ac:dyDescent="0.2">
      <c r="A199" s="78"/>
      <c r="B199" s="27"/>
      <c r="C199" s="37"/>
      <c r="D199" s="43"/>
      <c r="E199" s="104" t="s">
        <v>74</v>
      </c>
      <c r="F199" s="105"/>
      <c r="G199" s="105"/>
      <c r="H199" s="106"/>
      <c r="I199" s="347"/>
      <c r="J199" s="372"/>
      <c r="K199" s="372"/>
      <c r="L199" s="372"/>
      <c r="M199" s="373"/>
      <c r="N199" s="347"/>
      <c r="O199" s="348"/>
      <c r="P199" s="348"/>
      <c r="Q199" s="349"/>
      <c r="R199" s="347"/>
      <c r="S199" s="348"/>
      <c r="T199" s="348"/>
      <c r="U199" s="349"/>
      <c r="V199" s="41"/>
      <c r="W199" s="80"/>
    </row>
    <row r="200" spans="1:23" ht="20.100000000000001" customHeight="1" x14ac:dyDescent="0.2">
      <c r="A200" s="78"/>
      <c r="B200" s="27"/>
      <c r="C200" s="37"/>
      <c r="D200" s="43"/>
      <c r="E200" s="107" t="s">
        <v>75</v>
      </c>
      <c r="F200" s="105"/>
      <c r="G200" s="108"/>
      <c r="H200" s="109"/>
      <c r="I200" s="347"/>
      <c r="J200" s="372"/>
      <c r="K200" s="372"/>
      <c r="L200" s="372"/>
      <c r="M200" s="373"/>
      <c r="N200" s="347"/>
      <c r="O200" s="348"/>
      <c r="P200" s="348"/>
      <c r="Q200" s="349"/>
      <c r="R200" s="347"/>
      <c r="S200" s="348"/>
      <c r="T200" s="348"/>
      <c r="U200" s="349"/>
      <c r="V200" s="41"/>
      <c r="W200" s="80"/>
    </row>
    <row r="201" spans="1:23" ht="20.100000000000001" customHeight="1" x14ac:dyDescent="0.2">
      <c r="A201" s="78"/>
      <c r="B201" s="27"/>
      <c r="C201" s="37"/>
      <c r="D201" s="43"/>
      <c r="E201" s="110" t="s">
        <v>76</v>
      </c>
      <c r="F201" s="111"/>
      <c r="G201" s="92"/>
      <c r="H201" s="93"/>
      <c r="I201" s="347"/>
      <c r="J201" s="372"/>
      <c r="K201" s="372"/>
      <c r="L201" s="372"/>
      <c r="M201" s="373"/>
      <c r="N201" s="347"/>
      <c r="O201" s="348"/>
      <c r="P201" s="348"/>
      <c r="Q201" s="349"/>
      <c r="R201" s="347"/>
      <c r="S201" s="348"/>
      <c r="T201" s="348"/>
      <c r="U201" s="349"/>
      <c r="V201" s="41"/>
      <c r="W201" s="80"/>
    </row>
    <row r="202" spans="1:23" ht="20.100000000000001" customHeight="1" thickBot="1" x14ac:dyDescent="0.25">
      <c r="A202" s="78"/>
      <c r="B202" s="27"/>
      <c r="C202" s="37"/>
      <c r="D202" s="43"/>
      <c r="E202" s="112" t="s">
        <v>77</v>
      </c>
      <c r="F202" s="113"/>
      <c r="G202" s="113"/>
      <c r="H202" s="114"/>
      <c r="I202" s="336"/>
      <c r="J202" s="374"/>
      <c r="K202" s="374"/>
      <c r="L202" s="374"/>
      <c r="M202" s="375"/>
      <c r="N202" s="336"/>
      <c r="O202" s="337"/>
      <c r="P202" s="337"/>
      <c r="Q202" s="338"/>
      <c r="R202" s="336"/>
      <c r="S202" s="337"/>
      <c r="T202" s="337"/>
      <c r="U202" s="338"/>
      <c r="V202" s="41"/>
      <c r="W202" s="80"/>
    </row>
    <row r="203" spans="1:23" ht="20.100000000000001" customHeight="1" thickTop="1" x14ac:dyDescent="0.2">
      <c r="A203" s="78"/>
      <c r="B203" s="27"/>
      <c r="C203" s="37"/>
      <c r="D203" s="43"/>
      <c r="E203" s="115" t="s">
        <v>78</v>
      </c>
      <c r="F203" s="116"/>
      <c r="G203" s="116"/>
      <c r="H203" s="117"/>
      <c r="I203" s="359">
        <f>SUM(I198:I202)</f>
        <v>0</v>
      </c>
      <c r="J203" s="376"/>
      <c r="K203" s="376"/>
      <c r="L203" s="376"/>
      <c r="M203" s="377"/>
      <c r="N203" s="359">
        <f>SUM(N198:N202)</f>
        <v>0</v>
      </c>
      <c r="O203" s="383"/>
      <c r="P203" s="383"/>
      <c r="Q203" s="384"/>
      <c r="R203" s="359">
        <f>SUM(R198:R202)</f>
        <v>0</v>
      </c>
      <c r="S203" s="383"/>
      <c r="T203" s="383"/>
      <c r="U203" s="384"/>
      <c r="V203" s="41"/>
      <c r="W203" s="80"/>
    </row>
    <row r="204" spans="1:23" ht="20.100000000000001" customHeight="1" x14ac:dyDescent="0.2">
      <c r="A204" s="78"/>
      <c r="B204" s="27"/>
      <c r="C204" s="42"/>
      <c r="D204" s="43"/>
      <c r="E204" s="371"/>
      <c r="F204" s="371"/>
      <c r="G204" s="371"/>
      <c r="H204" s="371"/>
      <c r="V204" s="79"/>
      <c r="W204" s="2"/>
    </row>
    <row r="205" spans="1:23" ht="13.2" x14ac:dyDescent="0.2">
      <c r="A205" s="27"/>
      <c r="B205" s="27"/>
      <c r="C205" s="56"/>
      <c r="D205" s="57"/>
      <c r="E205" s="57"/>
      <c r="F205" s="57"/>
      <c r="G205" s="57"/>
      <c r="H205" s="57"/>
      <c r="I205" s="57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9"/>
    </row>
    <row r="206" spans="1:23" ht="15.75" customHeight="1" x14ac:dyDescent="0.2">
      <c r="A206" s="27"/>
      <c r="B206" s="27"/>
      <c r="C206" s="2"/>
      <c r="D206" s="2"/>
      <c r="E206" s="2"/>
      <c r="F206" s="2"/>
      <c r="G206" s="2"/>
      <c r="H206" s="2"/>
      <c r="I206" s="2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2"/>
    </row>
    <row r="207" spans="1:23" ht="15.75" customHeight="1" x14ac:dyDescent="0.2">
      <c r="A207" s="78"/>
      <c r="B207" s="27"/>
      <c r="C207" s="2"/>
      <c r="D207" s="2"/>
      <c r="E207" s="2"/>
      <c r="F207" s="2"/>
      <c r="G207" s="2"/>
      <c r="H207" s="2"/>
      <c r="I207" s="2"/>
      <c r="J207" s="55"/>
      <c r="K207" s="55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20.100000000000001" customHeight="1" x14ac:dyDescent="0.2">
      <c r="A208" s="27"/>
      <c r="B208" s="27"/>
      <c r="C208" s="239" t="s">
        <v>451</v>
      </c>
      <c r="D208" s="240"/>
      <c r="E208" s="240"/>
      <c r="F208" s="240"/>
      <c r="G208" s="240"/>
      <c r="H208" s="240"/>
      <c r="I208" s="118"/>
      <c r="J208" s="119"/>
    </row>
    <row r="209" spans="1:23" ht="15.75" customHeight="1" x14ac:dyDescent="0.2">
      <c r="A209" s="27"/>
      <c r="B209" s="27"/>
      <c r="C209" s="120"/>
      <c r="D209" s="121"/>
      <c r="E209" s="121"/>
      <c r="F209" s="121"/>
      <c r="G209" s="121"/>
      <c r="H209" s="121"/>
      <c r="I209" s="121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83"/>
    </row>
    <row r="210" spans="1:23" ht="20.100000000000001" customHeight="1" x14ac:dyDescent="0.2">
      <c r="A210" s="27"/>
      <c r="B210" s="27"/>
      <c r="C210" s="37"/>
      <c r="D210" s="432" t="s">
        <v>349</v>
      </c>
      <c r="E210" s="421"/>
      <c r="F210" s="421"/>
      <c r="G210" s="421"/>
      <c r="H210" s="421"/>
      <c r="I210" s="421"/>
      <c r="J210" s="421"/>
      <c r="K210" s="421"/>
      <c r="L210" s="421"/>
      <c r="M210" s="421"/>
      <c r="N210" s="421"/>
      <c r="O210" s="421"/>
      <c r="P210" s="421"/>
      <c r="Q210" s="421"/>
      <c r="R210" s="421"/>
      <c r="S210" s="421"/>
      <c r="T210" s="421"/>
      <c r="U210" s="421"/>
      <c r="V210" s="41"/>
    </row>
    <row r="211" spans="1:23" ht="20.100000000000001" customHeight="1" x14ac:dyDescent="0.2">
      <c r="A211" s="78"/>
      <c r="B211" s="27"/>
      <c r="C211" s="37"/>
      <c r="D211" s="122" t="s">
        <v>111</v>
      </c>
      <c r="E211" s="123"/>
      <c r="F211" s="123"/>
      <c r="G211" s="123"/>
      <c r="H211" s="123"/>
      <c r="I211" s="123"/>
      <c r="J211" s="123"/>
      <c r="K211" s="123"/>
      <c r="L211" s="124"/>
      <c r="M211" s="124"/>
      <c r="N211" s="123"/>
      <c r="O211" s="123"/>
      <c r="P211" s="123"/>
      <c r="Q211" s="123"/>
      <c r="R211" s="123"/>
      <c r="S211" s="123"/>
      <c r="T211" s="123"/>
      <c r="U211" s="123"/>
      <c r="V211" s="125"/>
      <c r="W211" s="2"/>
    </row>
    <row r="212" spans="1:23" ht="20.100000000000001" customHeight="1" x14ac:dyDescent="0.2">
      <c r="A212" s="78"/>
      <c r="B212" s="27"/>
      <c r="C212" s="37"/>
      <c r="D212" s="126" t="s">
        <v>112</v>
      </c>
      <c r="E212" s="127"/>
      <c r="F212" s="127"/>
      <c r="G212" s="127"/>
      <c r="H212" s="123"/>
      <c r="I212" s="123"/>
      <c r="J212" s="123"/>
      <c r="K212" s="123"/>
      <c r="L212" s="128"/>
      <c r="M212" s="124"/>
      <c r="N212" s="123"/>
      <c r="O212" s="123"/>
      <c r="P212" s="123"/>
      <c r="Q212" s="123"/>
      <c r="R212" s="123"/>
      <c r="S212" s="123"/>
      <c r="T212" s="123"/>
      <c r="U212" s="123"/>
      <c r="V212" s="125"/>
      <c r="W212" s="2"/>
    </row>
    <row r="213" spans="1:23" ht="20.100000000000001" customHeight="1" x14ac:dyDescent="0.2">
      <c r="A213" s="78">
        <f>IF(COUNTIF(M214:M365,"○")&lt;1, 1001, 0)</f>
        <v>1001</v>
      </c>
      <c r="B213" s="85"/>
      <c r="C213" s="37"/>
      <c r="D213" s="129" t="s">
        <v>113</v>
      </c>
      <c r="E213" s="130"/>
      <c r="F213" s="130"/>
      <c r="G213" s="131"/>
      <c r="H213" s="314" t="s">
        <v>84</v>
      </c>
      <c r="I213" s="314"/>
      <c r="J213" s="314"/>
      <c r="K213" s="314"/>
      <c r="L213" s="315"/>
      <c r="M213" s="132" t="s">
        <v>49</v>
      </c>
      <c r="N213" s="327" t="s">
        <v>285</v>
      </c>
      <c r="O213" s="314"/>
      <c r="P213" s="314"/>
      <c r="Q213" s="314"/>
      <c r="R213" s="314"/>
      <c r="S213" s="314"/>
      <c r="T213" s="314"/>
      <c r="U213" s="328"/>
      <c r="V213" s="79"/>
      <c r="W213" s="27"/>
    </row>
    <row r="214" spans="1:23" ht="20.100000000000001" customHeight="1" x14ac:dyDescent="0.2">
      <c r="A214" s="78"/>
      <c r="B214" s="27"/>
      <c r="C214" s="133"/>
      <c r="D214" s="311">
        <v>1</v>
      </c>
      <c r="E214" s="312" t="s">
        <v>114</v>
      </c>
      <c r="F214" s="313"/>
      <c r="G214" s="331"/>
      <c r="H214" s="134">
        <v>1</v>
      </c>
      <c r="I214" s="329" t="s">
        <v>128</v>
      </c>
      <c r="J214" s="329"/>
      <c r="K214" s="329"/>
      <c r="L214" s="330"/>
      <c r="M214" s="9"/>
      <c r="N214" s="322" t="s">
        <v>208</v>
      </c>
      <c r="O214" s="322"/>
      <c r="P214" s="322"/>
      <c r="Q214" s="322"/>
      <c r="R214" s="322"/>
      <c r="S214" s="322"/>
      <c r="T214" s="322"/>
      <c r="U214" s="323"/>
      <c r="V214" s="79"/>
      <c r="W214" s="2"/>
    </row>
    <row r="215" spans="1:23" ht="20.100000000000001" customHeight="1" x14ac:dyDescent="0.2">
      <c r="A215" s="78"/>
      <c r="B215" s="27"/>
      <c r="C215" s="133"/>
      <c r="D215" s="296"/>
      <c r="E215" s="300"/>
      <c r="F215" s="301"/>
      <c r="G215" s="332"/>
      <c r="H215" s="135">
        <v>2</v>
      </c>
      <c r="I215" s="316" t="s">
        <v>129</v>
      </c>
      <c r="J215" s="316"/>
      <c r="K215" s="316"/>
      <c r="L215" s="317"/>
      <c r="M215" s="9"/>
      <c r="N215" s="320" t="s">
        <v>209</v>
      </c>
      <c r="O215" s="320"/>
      <c r="P215" s="320"/>
      <c r="Q215" s="320"/>
      <c r="R215" s="320"/>
      <c r="S215" s="320"/>
      <c r="T215" s="320"/>
      <c r="U215" s="321"/>
      <c r="V215" s="79"/>
      <c r="W215" s="2"/>
    </row>
    <row r="216" spans="1:23" ht="20.100000000000001" customHeight="1" x14ac:dyDescent="0.2">
      <c r="A216" s="78"/>
      <c r="B216" s="27"/>
      <c r="C216" s="133"/>
      <c r="D216" s="296"/>
      <c r="E216" s="300"/>
      <c r="F216" s="301"/>
      <c r="G216" s="332"/>
      <c r="H216" s="135">
        <v>3</v>
      </c>
      <c r="I216" s="316" t="s">
        <v>130</v>
      </c>
      <c r="J216" s="316"/>
      <c r="K216" s="316"/>
      <c r="L216" s="317"/>
      <c r="M216" s="9"/>
      <c r="N216" s="320" t="s">
        <v>210</v>
      </c>
      <c r="O216" s="320"/>
      <c r="P216" s="320"/>
      <c r="Q216" s="320"/>
      <c r="R216" s="320"/>
      <c r="S216" s="320"/>
      <c r="T216" s="320"/>
      <c r="U216" s="321"/>
      <c r="V216" s="79"/>
      <c r="W216" s="2"/>
    </row>
    <row r="217" spans="1:23" ht="20.100000000000001" customHeight="1" x14ac:dyDescent="0.2">
      <c r="A217" s="78"/>
      <c r="B217" s="27"/>
      <c r="C217" s="133"/>
      <c r="D217" s="296"/>
      <c r="E217" s="300"/>
      <c r="F217" s="301"/>
      <c r="G217" s="332"/>
      <c r="H217" s="135">
        <v>4</v>
      </c>
      <c r="I217" s="316" t="s">
        <v>131</v>
      </c>
      <c r="J217" s="316"/>
      <c r="K217" s="316"/>
      <c r="L217" s="317"/>
      <c r="M217" s="9"/>
      <c r="N217" s="320" t="s">
        <v>211</v>
      </c>
      <c r="O217" s="320"/>
      <c r="P217" s="320"/>
      <c r="Q217" s="320"/>
      <c r="R217" s="320"/>
      <c r="S217" s="320"/>
      <c r="T217" s="320"/>
      <c r="U217" s="321"/>
      <c r="V217" s="79"/>
      <c r="W217" s="2"/>
    </row>
    <row r="218" spans="1:23" ht="20.100000000000001" customHeight="1" x14ac:dyDescent="0.2">
      <c r="A218" s="78"/>
      <c r="B218" s="27"/>
      <c r="C218" s="133"/>
      <c r="D218" s="297"/>
      <c r="E218" s="302"/>
      <c r="F218" s="303"/>
      <c r="G218" s="333"/>
      <c r="H218" s="135">
        <v>5</v>
      </c>
      <c r="I218" s="316" t="s">
        <v>132</v>
      </c>
      <c r="J218" s="316"/>
      <c r="K218" s="316"/>
      <c r="L218" s="317"/>
      <c r="M218" s="9"/>
      <c r="N218" s="320" t="s">
        <v>212</v>
      </c>
      <c r="O218" s="320"/>
      <c r="P218" s="320"/>
      <c r="Q218" s="320"/>
      <c r="R218" s="320"/>
      <c r="S218" s="320"/>
      <c r="T218" s="320"/>
      <c r="U218" s="321"/>
      <c r="V218" s="79"/>
      <c r="W218" s="2"/>
    </row>
    <row r="219" spans="1:23" ht="20.100000000000001" customHeight="1" x14ac:dyDescent="0.2">
      <c r="A219" s="78"/>
      <c r="B219" s="27"/>
      <c r="C219" s="133"/>
      <c r="D219" s="295">
        <v>2</v>
      </c>
      <c r="E219" s="298" t="s">
        <v>115</v>
      </c>
      <c r="F219" s="299"/>
      <c r="G219" s="307"/>
      <c r="H219" s="135">
        <v>1</v>
      </c>
      <c r="I219" s="316" t="s">
        <v>133</v>
      </c>
      <c r="J219" s="316"/>
      <c r="K219" s="316"/>
      <c r="L219" s="317"/>
      <c r="M219" s="9"/>
      <c r="N219" s="320" t="s">
        <v>213</v>
      </c>
      <c r="O219" s="320"/>
      <c r="P219" s="320"/>
      <c r="Q219" s="320"/>
      <c r="R219" s="320"/>
      <c r="S219" s="320"/>
      <c r="T219" s="320"/>
      <c r="U219" s="321"/>
      <c r="V219" s="79"/>
      <c r="W219" s="2"/>
    </row>
    <row r="220" spans="1:23" ht="20.100000000000001" customHeight="1" x14ac:dyDescent="0.2">
      <c r="A220" s="78"/>
      <c r="B220" s="27"/>
      <c r="C220" s="133"/>
      <c r="D220" s="296"/>
      <c r="E220" s="300"/>
      <c r="F220" s="301"/>
      <c r="G220" s="332"/>
      <c r="H220" s="135">
        <v>2</v>
      </c>
      <c r="I220" s="316" t="s">
        <v>134</v>
      </c>
      <c r="J220" s="316"/>
      <c r="K220" s="316"/>
      <c r="L220" s="317"/>
      <c r="M220" s="9"/>
      <c r="N220" s="320" t="s">
        <v>214</v>
      </c>
      <c r="O220" s="320"/>
      <c r="P220" s="320"/>
      <c r="Q220" s="320"/>
      <c r="R220" s="320"/>
      <c r="S220" s="320"/>
      <c r="T220" s="320"/>
      <c r="U220" s="321"/>
      <c r="V220" s="79"/>
      <c r="W220" s="2"/>
    </row>
    <row r="221" spans="1:23" ht="20.100000000000001" customHeight="1" x14ac:dyDescent="0.2">
      <c r="A221" s="78"/>
      <c r="B221" s="27"/>
      <c r="C221" s="133"/>
      <c r="D221" s="296"/>
      <c r="E221" s="300"/>
      <c r="F221" s="301"/>
      <c r="G221" s="332"/>
      <c r="H221" s="135">
        <v>3</v>
      </c>
      <c r="I221" s="316" t="s">
        <v>135</v>
      </c>
      <c r="J221" s="316"/>
      <c r="K221" s="316"/>
      <c r="L221" s="317"/>
      <c r="M221" s="9"/>
      <c r="N221" s="320" t="s">
        <v>215</v>
      </c>
      <c r="O221" s="320"/>
      <c r="P221" s="320"/>
      <c r="Q221" s="320"/>
      <c r="R221" s="320"/>
      <c r="S221" s="320"/>
      <c r="T221" s="320"/>
      <c r="U221" s="321"/>
      <c r="V221" s="79"/>
      <c r="W221" s="2"/>
    </row>
    <row r="222" spans="1:23" ht="20.100000000000001" customHeight="1" x14ac:dyDescent="0.2">
      <c r="A222" s="78"/>
      <c r="B222" s="27"/>
      <c r="C222" s="133"/>
      <c r="D222" s="296"/>
      <c r="E222" s="300"/>
      <c r="F222" s="301"/>
      <c r="G222" s="332"/>
      <c r="H222" s="135">
        <v>4</v>
      </c>
      <c r="I222" s="316" t="s">
        <v>136</v>
      </c>
      <c r="J222" s="316"/>
      <c r="K222" s="316"/>
      <c r="L222" s="317"/>
      <c r="M222" s="9"/>
      <c r="N222" s="320" t="s">
        <v>216</v>
      </c>
      <c r="O222" s="320"/>
      <c r="P222" s="320"/>
      <c r="Q222" s="320"/>
      <c r="R222" s="320"/>
      <c r="S222" s="320"/>
      <c r="T222" s="320"/>
      <c r="U222" s="321"/>
      <c r="V222" s="79"/>
      <c r="W222" s="2"/>
    </row>
    <row r="223" spans="1:23" ht="20.100000000000001" customHeight="1" x14ac:dyDescent="0.2">
      <c r="A223" s="78"/>
      <c r="B223" s="27"/>
      <c r="C223" s="133"/>
      <c r="D223" s="297"/>
      <c r="E223" s="302"/>
      <c r="F223" s="303"/>
      <c r="G223" s="333"/>
      <c r="H223" s="135">
        <v>5</v>
      </c>
      <c r="I223" s="316" t="s">
        <v>137</v>
      </c>
      <c r="J223" s="316"/>
      <c r="K223" s="316"/>
      <c r="L223" s="317"/>
      <c r="M223" s="9"/>
      <c r="N223" s="320" t="s">
        <v>217</v>
      </c>
      <c r="O223" s="320"/>
      <c r="P223" s="320"/>
      <c r="Q223" s="320"/>
      <c r="R223" s="320"/>
      <c r="S223" s="320"/>
      <c r="T223" s="320"/>
      <c r="U223" s="321"/>
      <c r="V223" s="79"/>
      <c r="W223" s="2"/>
    </row>
    <row r="224" spans="1:23" ht="20.100000000000001" customHeight="1" x14ac:dyDescent="0.2">
      <c r="A224" s="78"/>
      <c r="B224" s="27"/>
      <c r="C224" s="133"/>
      <c r="D224" s="295">
        <v>3</v>
      </c>
      <c r="E224" s="298" t="s">
        <v>116</v>
      </c>
      <c r="F224" s="299"/>
      <c r="G224" s="307"/>
      <c r="H224" s="135">
        <v>1</v>
      </c>
      <c r="I224" s="316" t="s">
        <v>138</v>
      </c>
      <c r="J224" s="316"/>
      <c r="K224" s="316"/>
      <c r="L224" s="317"/>
      <c r="M224" s="9"/>
      <c r="N224" s="320" t="s">
        <v>452</v>
      </c>
      <c r="O224" s="320"/>
      <c r="P224" s="320"/>
      <c r="Q224" s="320"/>
      <c r="R224" s="320"/>
      <c r="S224" s="320"/>
      <c r="T224" s="320"/>
      <c r="U224" s="321"/>
      <c r="V224" s="79"/>
      <c r="W224" s="2"/>
    </row>
    <row r="225" spans="1:23" ht="20.100000000000001" customHeight="1" x14ac:dyDescent="0.2">
      <c r="A225" s="78"/>
      <c r="B225" s="27"/>
      <c r="C225" s="133"/>
      <c r="D225" s="296"/>
      <c r="E225" s="300"/>
      <c r="F225" s="301"/>
      <c r="G225" s="332"/>
      <c r="H225" s="135">
        <v>2</v>
      </c>
      <c r="I225" s="316" t="s">
        <v>139</v>
      </c>
      <c r="J225" s="316"/>
      <c r="K225" s="316"/>
      <c r="L225" s="317"/>
      <c r="M225" s="9"/>
      <c r="N225" s="320" t="s">
        <v>218</v>
      </c>
      <c r="O225" s="320"/>
      <c r="P225" s="320"/>
      <c r="Q225" s="320"/>
      <c r="R225" s="320"/>
      <c r="S225" s="320"/>
      <c r="T225" s="320"/>
      <c r="U225" s="321"/>
      <c r="V225" s="79"/>
      <c r="W225" s="2"/>
    </row>
    <row r="226" spans="1:23" ht="20.100000000000001" customHeight="1" x14ac:dyDescent="0.2">
      <c r="A226" s="78"/>
      <c r="B226" s="27"/>
      <c r="C226" s="133"/>
      <c r="D226" s="296"/>
      <c r="E226" s="300"/>
      <c r="F226" s="301"/>
      <c r="G226" s="332"/>
      <c r="H226" s="135">
        <v>3</v>
      </c>
      <c r="I226" s="316" t="s">
        <v>140</v>
      </c>
      <c r="J226" s="316"/>
      <c r="K226" s="316"/>
      <c r="L226" s="317"/>
      <c r="M226" s="9"/>
      <c r="N226" s="320" t="s">
        <v>219</v>
      </c>
      <c r="O226" s="320"/>
      <c r="P226" s="320"/>
      <c r="Q226" s="320"/>
      <c r="R226" s="320"/>
      <c r="S226" s="320"/>
      <c r="T226" s="320"/>
      <c r="U226" s="321"/>
      <c r="V226" s="79"/>
      <c r="W226" s="2"/>
    </row>
    <row r="227" spans="1:23" ht="20.100000000000001" customHeight="1" x14ac:dyDescent="0.2">
      <c r="A227" s="78"/>
      <c r="B227" s="27"/>
      <c r="C227" s="133"/>
      <c r="D227" s="296"/>
      <c r="E227" s="300"/>
      <c r="F227" s="301"/>
      <c r="G227" s="332"/>
      <c r="H227" s="135">
        <v>4</v>
      </c>
      <c r="I227" s="316" t="s">
        <v>141</v>
      </c>
      <c r="J227" s="316"/>
      <c r="K227" s="316"/>
      <c r="L227" s="317"/>
      <c r="M227" s="9"/>
      <c r="N227" s="320" t="s">
        <v>220</v>
      </c>
      <c r="O227" s="320"/>
      <c r="P227" s="320"/>
      <c r="Q227" s="320"/>
      <c r="R227" s="320"/>
      <c r="S227" s="320"/>
      <c r="T227" s="320"/>
      <c r="U227" s="321"/>
      <c r="V227" s="79"/>
      <c r="W227" s="2"/>
    </row>
    <row r="228" spans="1:23" ht="20.100000000000001" customHeight="1" x14ac:dyDescent="0.2">
      <c r="A228" s="78"/>
      <c r="B228" s="27"/>
      <c r="C228" s="133"/>
      <c r="D228" s="296"/>
      <c r="E228" s="300"/>
      <c r="F228" s="301"/>
      <c r="G228" s="332"/>
      <c r="H228" s="135">
        <v>5</v>
      </c>
      <c r="I228" s="316" t="s">
        <v>142</v>
      </c>
      <c r="J228" s="316"/>
      <c r="K228" s="316"/>
      <c r="L228" s="317"/>
      <c r="M228" s="9"/>
      <c r="N228" s="320" t="s">
        <v>221</v>
      </c>
      <c r="O228" s="320"/>
      <c r="P228" s="320"/>
      <c r="Q228" s="320"/>
      <c r="R228" s="320"/>
      <c r="S228" s="320"/>
      <c r="T228" s="320"/>
      <c r="U228" s="321"/>
      <c r="V228" s="79"/>
      <c r="W228" s="2"/>
    </row>
    <row r="229" spans="1:23" ht="20.100000000000001" customHeight="1" x14ac:dyDescent="0.2">
      <c r="A229" s="78"/>
      <c r="B229" s="27"/>
      <c r="C229" s="133"/>
      <c r="D229" s="297"/>
      <c r="E229" s="302"/>
      <c r="F229" s="303"/>
      <c r="G229" s="333"/>
      <c r="H229" s="136">
        <v>6</v>
      </c>
      <c r="I229" s="316" t="s">
        <v>143</v>
      </c>
      <c r="J229" s="316"/>
      <c r="K229" s="316"/>
      <c r="L229" s="317"/>
      <c r="M229" s="10"/>
      <c r="N229" s="320" t="s">
        <v>222</v>
      </c>
      <c r="O229" s="320"/>
      <c r="P229" s="320"/>
      <c r="Q229" s="320"/>
      <c r="R229" s="320"/>
      <c r="S229" s="320"/>
      <c r="T229" s="320"/>
      <c r="U229" s="321"/>
      <c r="V229" s="79"/>
      <c r="W229" s="2"/>
    </row>
    <row r="230" spans="1:23" ht="20.100000000000001" customHeight="1" x14ac:dyDescent="0.2">
      <c r="A230" s="78"/>
      <c r="B230" s="27"/>
      <c r="C230" s="133"/>
      <c r="D230" s="295">
        <v>4</v>
      </c>
      <c r="E230" s="298" t="s">
        <v>117</v>
      </c>
      <c r="F230" s="299"/>
      <c r="G230" s="307"/>
      <c r="H230" s="135">
        <v>1</v>
      </c>
      <c r="I230" s="316" t="s">
        <v>144</v>
      </c>
      <c r="J230" s="316"/>
      <c r="K230" s="316"/>
      <c r="L230" s="317"/>
      <c r="M230" s="11"/>
      <c r="N230" s="320" t="s">
        <v>223</v>
      </c>
      <c r="O230" s="320"/>
      <c r="P230" s="320"/>
      <c r="Q230" s="320"/>
      <c r="R230" s="320"/>
      <c r="S230" s="320"/>
      <c r="T230" s="320"/>
      <c r="U230" s="321"/>
      <c r="V230" s="79"/>
      <c r="W230" s="2"/>
    </row>
    <row r="231" spans="1:23" ht="20.100000000000001" customHeight="1" x14ac:dyDescent="0.2">
      <c r="A231" s="78"/>
      <c r="B231" s="27"/>
      <c r="C231" s="133"/>
      <c r="D231" s="296"/>
      <c r="E231" s="300"/>
      <c r="F231" s="301"/>
      <c r="G231" s="332"/>
      <c r="H231" s="135">
        <v>2</v>
      </c>
      <c r="I231" s="316" t="s">
        <v>145</v>
      </c>
      <c r="J231" s="316"/>
      <c r="K231" s="316"/>
      <c r="L231" s="317"/>
      <c r="M231" s="9"/>
      <c r="N231" s="320" t="s">
        <v>224</v>
      </c>
      <c r="O231" s="320"/>
      <c r="P231" s="320"/>
      <c r="Q231" s="320"/>
      <c r="R231" s="320"/>
      <c r="S231" s="320"/>
      <c r="T231" s="320"/>
      <c r="U231" s="321"/>
      <c r="V231" s="79"/>
      <c r="W231" s="2"/>
    </row>
    <row r="232" spans="1:23" ht="20.100000000000001" customHeight="1" x14ac:dyDescent="0.2">
      <c r="A232" s="78"/>
      <c r="B232" s="27"/>
      <c r="C232" s="133"/>
      <c r="D232" s="297"/>
      <c r="E232" s="302"/>
      <c r="F232" s="303"/>
      <c r="G232" s="333"/>
      <c r="H232" s="135">
        <v>3</v>
      </c>
      <c r="I232" s="316" t="s">
        <v>146</v>
      </c>
      <c r="J232" s="316"/>
      <c r="K232" s="316"/>
      <c r="L232" s="317"/>
      <c r="M232" s="9"/>
      <c r="N232" s="320" t="s">
        <v>225</v>
      </c>
      <c r="O232" s="320"/>
      <c r="P232" s="320"/>
      <c r="Q232" s="320"/>
      <c r="R232" s="320"/>
      <c r="S232" s="320"/>
      <c r="T232" s="320"/>
      <c r="U232" s="321"/>
      <c r="V232" s="79"/>
      <c r="W232" s="2"/>
    </row>
    <row r="233" spans="1:23" ht="20.100000000000001" customHeight="1" x14ac:dyDescent="0.2">
      <c r="A233" s="78"/>
      <c r="B233" s="27"/>
      <c r="C233" s="133"/>
      <c r="D233" s="295">
        <v>5</v>
      </c>
      <c r="E233" s="298" t="s">
        <v>118</v>
      </c>
      <c r="F233" s="299"/>
      <c r="G233" s="307"/>
      <c r="H233" s="135">
        <v>1</v>
      </c>
      <c r="I233" s="316" t="s">
        <v>147</v>
      </c>
      <c r="J233" s="316"/>
      <c r="K233" s="316"/>
      <c r="L233" s="317"/>
      <c r="M233" s="9"/>
      <c r="N233" s="320" t="s">
        <v>226</v>
      </c>
      <c r="O233" s="320"/>
      <c r="P233" s="320"/>
      <c r="Q233" s="320"/>
      <c r="R233" s="320"/>
      <c r="S233" s="320"/>
      <c r="T233" s="320"/>
      <c r="U233" s="321"/>
      <c r="V233" s="79"/>
      <c r="W233" s="2"/>
    </row>
    <row r="234" spans="1:23" ht="20.100000000000001" customHeight="1" x14ac:dyDescent="0.2">
      <c r="A234" s="78"/>
      <c r="B234" s="27"/>
      <c r="C234" s="133"/>
      <c r="D234" s="296"/>
      <c r="E234" s="300"/>
      <c r="F234" s="301"/>
      <c r="G234" s="332"/>
      <c r="H234" s="135">
        <v>2</v>
      </c>
      <c r="I234" s="316" t="s">
        <v>148</v>
      </c>
      <c r="J234" s="316"/>
      <c r="K234" s="316"/>
      <c r="L234" s="317"/>
      <c r="M234" s="9"/>
      <c r="N234" s="320" t="s">
        <v>227</v>
      </c>
      <c r="O234" s="320"/>
      <c r="P234" s="320"/>
      <c r="Q234" s="320"/>
      <c r="R234" s="320"/>
      <c r="S234" s="320"/>
      <c r="T234" s="320"/>
      <c r="U234" s="321"/>
      <c r="V234" s="79"/>
      <c r="W234" s="2"/>
    </row>
    <row r="235" spans="1:23" ht="20.100000000000001" customHeight="1" x14ac:dyDescent="0.2">
      <c r="A235" s="78"/>
      <c r="B235" s="27"/>
      <c r="C235" s="133"/>
      <c r="D235" s="296"/>
      <c r="E235" s="300"/>
      <c r="F235" s="301"/>
      <c r="G235" s="332"/>
      <c r="H235" s="135">
        <v>3</v>
      </c>
      <c r="I235" s="316" t="s">
        <v>149</v>
      </c>
      <c r="J235" s="316"/>
      <c r="K235" s="316"/>
      <c r="L235" s="317"/>
      <c r="M235" s="9"/>
      <c r="N235" s="320" t="s">
        <v>228</v>
      </c>
      <c r="O235" s="320"/>
      <c r="P235" s="320"/>
      <c r="Q235" s="320"/>
      <c r="R235" s="320"/>
      <c r="S235" s="320"/>
      <c r="T235" s="320"/>
      <c r="U235" s="321"/>
      <c r="V235" s="79"/>
      <c r="W235" s="2"/>
    </row>
    <row r="236" spans="1:23" ht="20.100000000000001" customHeight="1" x14ac:dyDescent="0.2">
      <c r="A236" s="78"/>
      <c r="B236" s="27"/>
      <c r="C236" s="133"/>
      <c r="D236" s="296"/>
      <c r="E236" s="300"/>
      <c r="F236" s="301"/>
      <c r="G236" s="332"/>
      <c r="H236" s="135">
        <v>4</v>
      </c>
      <c r="I236" s="316" t="s">
        <v>150</v>
      </c>
      <c r="J236" s="316"/>
      <c r="K236" s="316"/>
      <c r="L236" s="317"/>
      <c r="M236" s="9"/>
      <c r="N236" s="320" t="s">
        <v>229</v>
      </c>
      <c r="O236" s="320"/>
      <c r="P236" s="320"/>
      <c r="Q236" s="320"/>
      <c r="R236" s="320"/>
      <c r="S236" s="320"/>
      <c r="T236" s="320"/>
      <c r="U236" s="321"/>
      <c r="V236" s="79"/>
      <c r="W236" s="2"/>
    </row>
    <row r="237" spans="1:23" ht="20.100000000000001" customHeight="1" x14ac:dyDescent="0.2">
      <c r="A237" s="78"/>
      <c r="B237" s="27"/>
      <c r="C237" s="133"/>
      <c r="D237" s="296"/>
      <c r="E237" s="300"/>
      <c r="F237" s="301"/>
      <c r="G237" s="332"/>
      <c r="H237" s="135">
        <v>5</v>
      </c>
      <c r="I237" s="316" t="s">
        <v>151</v>
      </c>
      <c r="J237" s="316"/>
      <c r="K237" s="316"/>
      <c r="L237" s="317"/>
      <c r="M237" s="9"/>
      <c r="N237" s="320" t="s">
        <v>453</v>
      </c>
      <c r="O237" s="320"/>
      <c r="P237" s="320"/>
      <c r="Q237" s="320"/>
      <c r="R237" s="320"/>
      <c r="S237" s="320"/>
      <c r="T237" s="320"/>
      <c r="U237" s="321"/>
      <c r="V237" s="79"/>
      <c r="W237" s="2"/>
    </row>
    <row r="238" spans="1:23" ht="20.100000000000001" customHeight="1" x14ac:dyDescent="0.2">
      <c r="A238" s="78"/>
      <c r="B238" s="27"/>
      <c r="C238" s="133"/>
      <c r="D238" s="296"/>
      <c r="E238" s="300"/>
      <c r="F238" s="301"/>
      <c r="G238" s="332"/>
      <c r="H238" s="135">
        <v>6</v>
      </c>
      <c r="I238" s="316" t="s">
        <v>152</v>
      </c>
      <c r="J238" s="316"/>
      <c r="K238" s="316"/>
      <c r="L238" s="317"/>
      <c r="M238" s="9"/>
      <c r="N238" s="320" t="s">
        <v>230</v>
      </c>
      <c r="O238" s="320"/>
      <c r="P238" s="320"/>
      <c r="Q238" s="320"/>
      <c r="R238" s="320"/>
      <c r="S238" s="320"/>
      <c r="T238" s="320"/>
      <c r="U238" s="321"/>
      <c r="V238" s="79"/>
      <c r="W238" s="2"/>
    </row>
    <row r="239" spans="1:23" ht="20.100000000000001" customHeight="1" x14ac:dyDescent="0.2">
      <c r="A239" s="78"/>
      <c r="B239" s="27"/>
      <c r="C239" s="133"/>
      <c r="D239" s="297"/>
      <c r="E239" s="302"/>
      <c r="F239" s="303"/>
      <c r="G239" s="333"/>
      <c r="H239" s="135">
        <v>7</v>
      </c>
      <c r="I239" s="316" t="s">
        <v>153</v>
      </c>
      <c r="J239" s="316"/>
      <c r="K239" s="316"/>
      <c r="L239" s="317"/>
      <c r="M239" s="9"/>
      <c r="N239" s="320" t="s">
        <v>231</v>
      </c>
      <c r="O239" s="320"/>
      <c r="P239" s="320"/>
      <c r="Q239" s="320"/>
      <c r="R239" s="320"/>
      <c r="S239" s="320"/>
      <c r="T239" s="320"/>
      <c r="U239" s="321"/>
      <c r="V239" s="79"/>
      <c r="W239" s="2"/>
    </row>
    <row r="240" spans="1:23" ht="20.100000000000001" customHeight="1" x14ac:dyDescent="0.2">
      <c r="A240" s="78"/>
      <c r="B240" s="27"/>
      <c r="C240" s="133"/>
      <c r="D240" s="295">
        <v>6</v>
      </c>
      <c r="E240" s="298" t="s">
        <v>119</v>
      </c>
      <c r="F240" s="299"/>
      <c r="G240" s="307"/>
      <c r="H240" s="135">
        <v>1</v>
      </c>
      <c r="I240" s="316" t="s">
        <v>154</v>
      </c>
      <c r="J240" s="316"/>
      <c r="K240" s="316"/>
      <c r="L240" s="317"/>
      <c r="M240" s="9"/>
      <c r="N240" s="320" t="s">
        <v>232</v>
      </c>
      <c r="O240" s="320"/>
      <c r="P240" s="320"/>
      <c r="Q240" s="320"/>
      <c r="R240" s="320"/>
      <c r="S240" s="320"/>
      <c r="T240" s="320"/>
      <c r="U240" s="321"/>
      <c r="V240" s="79"/>
      <c r="W240" s="2"/>
    </row>
    <row r="241" spans="1:23" ht="20.100000000000001" customHeight="1" x14ac:dyDescent="0.2">
      <c r="A241" s="78"/>
      <c r="B241" s="27"/>
      <c r="C241" s="133"/>
      <c r="D241" s="296"/>
      <c r="E241" s="300"/>
      <c r="F241" s="301"/>
      <c r="G241" s="332"/>
      <c r="H241" s="135">
        <v>2</v>
      </c>
      <c r="I241" s="316" t="s">
        <v>155</v>
      </c>
      <c r="J241" s="316"/>
      <c r="K241" s="316"/>
      <c r="L241" s="317"/>
      <c r="M241" s="9"/>
      <c r="N241" s="320" t="s">
        <v>233</v>
      </c>
      <c r="O241" s="320"/>
      <c r="P241" s="320"/>
      <c r="Q241" s="320"/>
      <c r="R241" s="320"/>
      <c r="S241" s="320"/>
      <c r="T241" s="320"/>
      <c r="U241" s="321"/>
      <c r="V241" s="79"/>
      <c r="W241" s="2"/>
    </row>
    <row r="242" spans="1:23" ht="20.100000000000001" customHeight="1" x14ac:dyDescent="0.2">
      <c r="A242" s="78"/>
      <c r="B242" s="27"/>
      <c r="C242" s="133"/>
      <c r="D242" s="296"/>
      <c r="E242" s="300"/>
      <c r="F242" s="301"/>
      <c r="G242" s="332"/>
      <c r="H242" s="137">
        <v>3</v>
      </c>
      <c r="I242" s="316" t="s">
        <v>156</v>
      </c>
      <c r="J242" s="316"/>
      <c r="K242" s="316"/>
      <c r="L242" s="317"/>
      <c r="M242" s="11"/>
      <c r="N242" s="320" t="s">
        <v>234</v>
      </c>
      <c r="O242" s="320"/>
      <c r="P242" s="320"/>
      <c r="Q242" s="320"/>
      <c r="R242" s="320"/>
      <c r="S242" s="320"/>
      <c r="T242" s="320"/>
      <c r="U242" s="321"/>
      <c r="V242" s="79"/>
      <c r="W242" s="2"/>
    </row>
    <row r="243" spans="1:23" ht="20.100000000000001" customHeight="1" x14ac:dyDescent="0.2">
      <c r="A243" s="78"/>
      <c r="B243" s="27"/>
      <c r="C243" s="133"/>
      <c r="D243" s="297"/>
      <c r="E243" s="302"/>
      <c r="F243" s="303"/>
      <c r="G243" s="333"/>
      <c r="H243" s="135">
        <v>4</v>
      </c>
      <c r="I243" s="316" t="s">
        <v>157</v>
      </c>
      <c r="J243" s="316"/>
      <c r="K243" s="316"/>
      <c r="L243" s="317"/>
      <c r="M243" s="9"/>
      <c r="N243" s="320" t="s">
        <v>235</v>
      </c>
      <c r="O243" s="320"/>
      <c r="P243" s="320"/>
      <c r="Q243" s="320"/>
      <c r="R243" s="320"/>
      <c r="S243" s="320"/>
      <c r="T243" s="320"/>
      <c r="U243" s="321"/>
      <c r="V243" s="79"/>
      <c r="W243" s="2"/>
    </row>
    <row r="244" spans="1:23" ht="20.100000000000001" customHeight="1" x14ac:dyDescent="0.2">
      <c r="A244" s="78"/>
      <c r="B244" s="27"/>
      <c r="C244" s="133"/>
      <c r="D244" s="295">
        <v>7</v>
      </c>
      <c r="E244" s="298" t="s">
        <v>120</v>
      </c>
      <c r="F244" s="299"/>
      <c r="G244" s="299"/>
      <c r="H244" s="135">
        <v>1</v>
      </c>
      <c r="I244" s="316" t="s">
        <v>158</v>
      </c>
      <c r="J244" s="316"/>
      <c r="K244" s="316"/>
      <c r="L244" s="317"/>
      <c r="M244" s="9"/>
      <c r="N244" s="320" t="s">
        <v>236</v>
      </c>
      <c r="O244" s="320"/>
      <c r="P244" s="320"/>
      <c r="Q244" s="320"/>
      <c r="R244" s="320"/>
      <c r="S244" s="320"/>
      <c r="T244" s="320"/>
      <c r="U244" s="321"/>
      <c r="V244" s="79"/>
      <c r="W244" s="2"/>
    </row>
    <row r="245" spans="1:23" ht="20.100000000000001" customHeight="1" x14ac:dyDescent="0.2">
      <c r="A245" s="78"/>
      <c r="B245" s="27"/>
      <c r="C245" s="133"/>
      <c r="D245" s="296"/>
      <c r="E245" s="300"/>
      <c r="F245" s="301"/>
      <c r="G245" s="301"/>
      <c r="H245" s="135">
        <v>2</v>
      </c>
      <c r="I245" s="316" t="s">
        <v>159</v>
      </c>
      <c r="J245" s="316"/>
      <c r="K245" s="316"/>
      <c r="L245" s="317"/>
      <c r="M245" s="9"/>
      <c r="N245" s="320" t="s">
        <v>237</v>
      </c>
      <c r="O245" s="320"/>
      <c r="P245" s="320"/>
      <c r="Q245" s="320"/>
      <c r="R245" s="320"/>
      <c r="S245" s="320"/>
      <c r="T245" s="320"/>
      <c r="U245" s="321"/>
      <c r="V245" s="79"/>
      <c r="W245" s="2"/>
    </row>
    <row r="246" spans="1:23" ht="20.100000000000001" customHeight="1" x14ac:dyDescent="0.2">
      <c r="A246" s="78"/>
      <c r="B246" s="27"/>
      <c r="C246" s="133"/>
      <c r="D246" s="296"/>
      <c r="E246" s="300"/>
      <c r="F246" s="301"/>
      <c r="G246" s="301"/>
      <c r="H246" s="135">
        <v>3</v>
      </c>
      <c r="I246" s="316" t="s">
        <v>160</v>
      </c>
      <c r="J246" s="316"/>
      <c r="K246" s="316"/>
      <c r="L246" s="317"/>
      <c r="M246" s="9"/>
      <c r="N246" s="320" t="s">
        <v>238</v>
      </c>
      <c r="O246" s="320"/>
      <c r="P246" s="320"/>
      <c r="Q246" s="320"/>
      <c r="R246" s="320"/>
      <c r="S246" s="320"/>
      <c r="T246" s="320"/>
      <c r="U246" s="321"/>
      <c r="V246" s="79"/>
      <c r="W246" s="2"/>
    </row>
    <row r="247" spans="1:23" ht="20.100000000000001" customHeight="1" x14ac:dyDescent="0.2">
      <c r="A247" s="78"/>
      <c r="B247" s="27"/>
      <c r="C247" s="133"/>
      <c r="D247" s="296"/>
      <c r="E247" s="300"/>
      <c r="F247" s="301"/>
      <c r="G247" s="301"/>
      <c r="H247" s="135">
        <v>4</v>
      </c>
      <c r="I247" s="316" t="s">
        <v>161</v>
      </c>
      <c r="J247" s="316"/>
      <c r="K247" s="316"/>
      <c r="L247" s="317"/>
      <c r="M247" s="9"/>
      <c r="N247" s="320" t="s">
        <v>239</v>
      </c>
      <c r="O247" s="320"/>
      <c r="P247" s="320"/>
      <c r="Q247" s="320"/>
      <c r="R247" s="320"/>
      <c r="S247" s="320"/>
      <c r="T247" s="320"/>
      <c r="U247" s="321"/>
      <c r="V247" s="79"/>
      <c r="W247" s="2"/>
    </row>
    <row r="248" spans="1:23" ht="20.100000000000001" customHeight="1" x14ac:dyDescent="0.2">
      <c r="A248" s="78"/>
      <c r="B248" s="27"/>
      <c r="C248" s="133"/>
      <c r="D248" s="296"/>
      <c r="E248" s="300"/>
      <c r="F248" s="301"/>
      <c r="G248" s="301"/>
      <c r="H248" s="135">
        <v>5</v>
      </c>
      <c r="I248" s="316" t="s">
        <v>162</v>
      </c>
      <c r="J248" s="316"/>
      <c r="K248" s="316"/>
      <c r="L248" s="317"/>
      <c r="M248" s="9"/>
      <c r="N248" s="320" t="s">
        <v>240</v>
      </c>
      <c r="O248" s="320"/>
      <c r="P248" s="320"/>
      <c r="Q248" s="320"/>
      <c r="R248" s="320"/>
      <c r="S248" s="320"/>
      <c r="T248" s="320"/>
      <c r="U248" s="321"/>
      <c r="V248" s="79"/>
      <c r="W248" s="2"/>
    </row>
    <row r="249" spans="1:23" ht="20.100000000000001" customHeight="1" x14ac:dyDescent="0.2">
      <c r="A249" s="78"/>
      <c r="B249" s="27"/>
      <c r="C249" s="133"/>
      <c r="D249" s="297"/>
      <c r="E249" s="302"/>
      <c r="F249" s="303"/>
      <c r="G249" s="303"/>
      <c r="H249" s="135">
        <v>6</v>
      </c>
      <c r="I249" s="316" t="s">
        <v>163</v>
      </c>
      <c r="J249" s="316"/>
      <c r="K249" s="316"/>
      <c r="L249" s="317"/>
      <c r="M249" s="9"/>
      <c r="N249" s="320" t="s">
        <v>241</v>
      </c>
      <c r="O249" s="320"/>
      <c r="P249" s="320"/>
      <c r="Q249" s="320"/>
      <c r="R249" s="320"/>
      <c r="S249" s="320"/>
      <c r="T249" s="320"/>
      <c r="U249" s="321"/>
      <c r="V249" s="79"/>
      <c r="W249" s="2"/>
    </row>
    <row r="250" spans="1:23" ht="20.100000000000001" customHeight="1" x14ac:dyDescent="0.2">
      <c r="A250" s="78"/>
      <c r="B250" s="27"/>
      <c r="C250" s="133"/>
      <c r="D250" s="295">
        <v>8</v>
      </c>
      <c r="E250" s="298" t="s">
        <v>121</v>
      </c>
      <c r="F250" s="299"/>
      <c r="G250" s="299"/>
      <c r="H250" s="135">
        <v>1</v>
      </c>
      <c r="I250" s="316" t="s">
        <v>164</v>
      </c>
      <c r="J250" s="316"/>
      <c r="K250" s="316"/>
      <c r="L250" s="317"/>
      <c r="M250" s="9"/>
      <c r="N250" s="320" t="s">
        <v>242</v>
      </c>
      <c r="O250" s="320"/>
      <c r="P250" s="320"/>
      <c r="Q250" s="320"/>
      <c r="R250" s="320"/>
      <c r="S250" s="320"/>
      <c r="T250" s="320"/>
      <c r="U250" s="321"/>
      <c r="V250" s="79"/>
      <c r="W250" s="2"/>
    </row>
    <row r="251" spans="1:23" ht="20.100000000000001" customHeight="1" x14ac:dyDescent="0.2">
      <c r="A251" s="78"/>
      <c r="B251" s="27"/>
      <c r="C251" s="133"/>
      <c r="D251" s="296"/>
      <c r="E251" s="300"/>
      <c r="F251" s="301"/>
      <c r="G251" s="301"/>
      <c r="H251" s="135">
        <v>2</v>
      </c>
      <c r="I251" s="316" t="s">
        <v>165</v>
      </c>
      <c r="J251" s="316"/>
      <c r="K251" s="316"/>
      <c r="L251" s="317"/>
      <c r="M251" s="9"/>
      <c r="N251" s="320" t="s">
        <v>243</v>
      </c>
      <c r="O251" s="320"/>
      <c r="P251" s="320"/>
      <c r="Q251" s="320"/>
      <c r="R251" s="320"/>
      <c r="S251" s="320"/>
      <c r="T251" s="320"/>
      <c r="U251" s="321"/>
      <c r="V251" s="79"/>
      <c r="W251" s="2"/>
    </row>
    <row r="252" spans="1:23" ht="20.100000000000001" customHeight="1" x14ac:dyDescent="0.2">
      <c r="A252" s="78"/>
      <c r="B252" s="27"/>
      <c r="C252" s="133"/>
      <c r="D252" s="296"/>
      <c r="E252" s="300"/>
      <c r="F252" s="301"/>
      <c r="G252" s="301"/>
      <c r="H252" s="135">
        <v>3</v>
      </c>
      <c r="I252" s="316" t="s">
        <v>166</v>
      </c>
      <c r="J252" s="316"/>
      <c r="K252" s="316"/>
      <c r="L252" s="317"/>
      <c r="M252" s="9"/>
      <c r="N252" s="320" t="s">
        <v>244</v>
      </c>
      <c r="O252" s="320"/>
      <c r="P252" s="320"/>
      <c r="Q252" s="320"/>
      <c r="R252" s="320"/>
      <c r="S252" s="320"/>
      <c r="T252" s="320"/>
      <c r="U252" s="321"/>
      <c r="V252" s="79"/>
      <c r="W252" s="2"/>
    </row>
    <row r="253" spans="1:23" ht="20.100000000000001" customHeight="1" x14ac:dyDescent="0.2">
      <c r="A253" s="78"/>
      <c r="B253" s="27"/>
      <c r="C253" s="133"/>
      <c r="D253" s="297"/>
      <c r="E253" s="302"/>
      <c r="F253" s="303"/>
      <c r="G253" s="303"/>
      <c r="H253" s="135">
        <v>4</v>
      </c>
      <c r="I253" s="316" t="s">
        <v>167</v>
      </c>
      <c r="J253" s="316"/>
      <c r="K253" s="316"/>
      <c r="L253" s="317"/>
      <c r="M253" s="9"/>
      <c r="N253" s="320" t="s">
        <v>245</v>
      </c>
      <c r="O253" s="320"/>
      <c r="P253" s="320"/>
      <c r="Q253" s="320"/>
      <c r="R253" s="320"/>
      <c r="S253" s="320"/>
      <c r="T253" s="320"/>
      <c r="U253" s="321"/>
      <c r="V253" s="79"/>
      <c r="W253" s="2"/>
    </row>
    <row r="254" spans="1:23" ht="20.100000000000001" customHeight="1" x14ac:dyDescent="0.2">
      <c r="A254" s="78"/>
      <c r="B254" s="27"/>
      <c r="C254" s="133"/>
      <c r="D254" s="295">
        <v>9</v>
      </c>
      <c r="E254" s="298" t="s">
        <v>122</v>
      </c>
      <c r="F254" s="299"/>
      <c r="G254" s="299"/>
      <c r="H254" s="135">
        <v>1</v>
      </c>
      <c r="I254" s="316" t="s">
        <v>168</v>
      </c>
      <c r="J254" s="316"/>
      <c r="K254" s="316"/>
      <c r="L254" s="317"/>
      <c r="M254" s="9"/>
      <c r="N254" s="320" t="s">
        <v>246</v>
      </c>
      <c r="O254" s="320"/>
      <c r="P254" s="320"/>
      <c r="Q254" s="320"/>
      <c r="R254" s="320"/>
      <c r="S254" s="320"/>
      <c r="T254" s="320"/>
      <c r="U254" s="321"/>
      <c r="V254" s="79"/>
      <c r="W254" s="2"/>
    </row>
    <row r="255" spans="1:23" ht="20.100000000000001" customHeight="1" x14ac:dyDescent="0.2">
      <c r="A255" s="78"/>
      <c r="B255" s="27"/>
      <c r="C255" s="133"/>
      <c r="D255" s="296"/>
      <c r="E255" s="300"/>
      <c r="F255" s="301"/>
      <c r="G255" s="301"/>
      <c r="H255" s="135">
        <v>2</v>
      </c>
      <c r="I255" s="316" t="s">
        <v>169</v>
      </c>
      <c r="J255" s="316"/>
      <c r="K255" s="316"/>
      <c r="L255" s="317"/>
      <c r="M255" s="9"/>
      <c r="N255" s="320" t="s">
        <v>247</v>
      </c>
      <c r="O255" s="320"/>
      <c r="P255" s="320"/>
      <c r="Q255" s="320"/>
      <c r="R255" s="320"/>
      <c r="S255" s="320"/>
      <c r="T255" s="320"/>
      <c r="U255" s="321"/>
      <c r="V255" s="79"/>
      <c r="W255" s="2"/>
    </row>
    <row r="256" spans="1:23" ht="20.100000000000001" customHeight="1" x14ac:dyDescent="0.2">
      <c r="A256" s="78"/>
      <c r="B256" s="27"/>
      <c r="C256" s="133"/>
      <c r="D256" s="296"/>
      <c r="E256" s="300"/>
      <c r="F256" s="301"/>
      <c r="G256" s="301"/>
      <c r="H256" s="135">
        <v>3</v>
      </c>
      <c r="I256" s="316" t="s">
        <v>170</v>
      </c>
      <c r="J256" s="316"/>
      <c r="K256" s="316"/>
      <c r="L256" s="317"/>
      <c r="M256" s="9"/>
      <c r="N256" s="320" t="s">
        <v>248</v>
      </c>
      <c r="O256" s="320"/>
      <c r="P256" s="320"/>
      <c r="Q256" s="320"/>
      <c r="R256" s="320"/>
      <c r="S256" s="320"/>
      <c r="T256" s="320"/>
      <c r="U256" s="321"/>
      <c r="V256" s="79"/>
      <c r="W256" s="2"/>
    </row>
    <row r="257" spans="1:23" ht="20.100000000000001" customHeight="1" x14ac:dyDescent="0.2">
      <c r="A257" s="78"/>
      <c r="B257" s="27"/>
      <c r="C257" s="133"/>
      <c r="D257" s="297"/>
      <c r="E257" s="302"/>
      <c r="F257" s="303"/>
      <c r="G257" s="303"/>
      <c r="H257" s="135">
        <v>4</v>
      </c>
      <c r="I257" s="316" t="s">
        <v>171</v>
      </c>
      <c r="J257" s="316"/>
      <c r="K257" s="316"/>
      <c r="L257" s="317"/>
      <c r="M257" s="9"/>
      <c r="N257" s="320" t="s">
        <v>249</v>
      </c>
      <c r="O257" s="320"/>
      <c r="P257" s="320"/>
      <c r="Q257" s="320"/>
      <c r="R257" s="320"/>
      <c r="S257" s="320"/>
      <c r="T257" s="320"/>
      <c r="U257" s="321"/>
      <c r="V257" s="79"/>
      <c r="W257" s="2"/>
    </row>
    <row r="258" spans="1:23" ht="20.100000000000001" customHeight="1" x14ac:dyDescent="0.2">
      <c r="A258" s="78"/>
      <c r="B258" s="27"/>
      <c r="C258" s="133"/>
      <c r="D258" s="295">
        <v>10</v>
      </c>
      <c r="E258" s="298" t="s">
        <v>123</v>
      </c>
      <c r="F258" s="299"/>
      <c r="G258" s="299"/>
      <c r="H258" s="136">
        <v>1</v>
      </c>
      <c r="I258" s="316" t="s">
        <v>172</v>
      </c>
      <c r="J258" s="316"/>
      <c r="K258" s="316"/>
      <c r="L258" s="317"/>
      <c r="M258" s="10"/>
      <c r="N258" s="320" t="s">
        <v>454</v>
      </c>
      <c r="O258" s="320"/>
      <c r="P258" s="320"/>
      <c r="Q258" s="320"/>
      <c r="R258" s="320"/>
      <c r="S258" s="320"/>
      <c r="T258" s="320"/>
      <c r="U258" s="321"/>
      <c r="V258" s="79"/>
      <c r="W258" s="2"/>
    </row>
    <row r="259" spans="1:23" ht="20.100000000000001" customHeight="1" x14ac:dyDescent="0.2">
      <c r="A259" s="78"/>
      <c r="B259" s="27"/>
      <c r="C259" s="133"/>
      <c r="D259" s="296"/>
      <c r="E259" s="300"/>
      <c r="F259" s="301"/>
      <c r="G259" s="301"/>
      <c r="H259" s="135">
        <v>2</v>
      </c>
      <c r="I259" s="316" t="s">
        <v>173</v>
      </c>
      <c r="J259" s="316"/>
      <c r="K259" s="316"/>
      <c r="L259" s="317"/>
      <c r="M259" s="11"/>
      <c r="N259" s="320" t="s">
        <v>250</v>
      </c>
      <c r="O259" s="320"/>
      <c r="P259" s="320"/>
      <c r="Q259" s="320"/>
      <c r="R259" s="320"/>
      <c r="S259" s="320"/>
      <c r="T259" s="320"/>
      <c r="U259" s="321"/>
      <c r="V259" s="79"/>
      <c r="W259" s="2"/>
    </row>
    <row r="260" spans="1:23" ht="20.100000000000001" customHeight="1" x14ac:dyDescent="0.2">
      <c r="A260" s="78"/>
      <c r="B260" s="27"/>
      <c r="C260" s="133"/>
      <c r="D260" s="297"/>
      <c r="E260" s="302"/>
      <c r="F260" s="303"/>
      <c r="G260" s="303"/>
      <c r="H260" s="135">
        <v>3</v>
      </c>
      <c r="I260" s="316" t="s">
        <v>174</v>
      </c>
      <c r="J260" s="316"/>
      <c r="K260" s="316"/>
      <c r="L260" s="317"/>
      <c r="M260" s="9"/>
      <c r="N260" s="320" t="s">
        <v>251</v>
      </c>
      <c r="O260" s="320"/>
      <c r="P260" s="320"/>
      <c r="Q260" s="320"/>
      <c r="R260" s="320"/>
      <c r="S260" s="320"/>
      <c r="T260" s="320"/>
      <c r="U260" s="321"/>
      <c r="V260" s="79"/>
      <c r="W260" s="2"/>
    </row>
    <row r="261" spans="1:23" ht="20.100000000000001" customHeight="1" x14ac:dyDescent="0.2">
      <c r="A261" s="78"/>
      <c r="B261" s="27"/>
      <c r="C261" s="133"/>
      <c r="D261" s="295">
        <v>11</v>
      </c>
      <c r="E261" s="298" t="s">
        <v>124</v>
      </c>
      <c r="F261" s="299"/>
      <c r="G261" s="299"/>
      <c r="H261" s="135">
        <v>1</v>
      </c>
      <c r="I261" s="316" t="s">
        <v>175</v>
      </c>
      <c r="J261" s="316"/>
      <c r="K261" s="316"/>
      <c r="L261" s="317"/>
      <c r="M261" s="9"/>
      <c r="N261" s="320" t="s">
        <v>252</v>
      </c>
      <c r="O261" s="320"/>
      <c r="P261" s="320"/>
      <c r="Q261" s="320"/>
      <c r="R261" s="320"/>
      <c r="S261" s="320"/>
      <c r="T261" s="320"/>
      <c r="U261" s="321"/>
      <c r="V261" s="79"/>
      <c r="W261" s="2"/>
    </row>
    <row r="262" spans="1:23" ht="20.100000000000001" customHeight="1" x14ac:dyDescent="0.2">
      <c r="A262" s="78"/>
      <c r="B262" s="27"/>
      <c r="C262" s="133"/>
      <c r="D262" s="296"/>
      <c r="E262" s="300"/>
      <c r="F262" s="301"/>
      <c r="G262" s="301"/>
      <c r="H262" s="135">
        <v>2</v>
      </c>
      <c r="I262" s="316" t="s">
        <v>176</v>
      </c>
      <c r="J262" s="316"/>
      <c r="K262" s="316"/>
      <c r="L262" s="317"/>
      <c r="M262" s="9"/>
      <c r="N262" s="320" t="s">
        <v>253</v>
      </c>
      <c r="O262" s="320"/>
      <c r="P262" s="320"/>
      <c r="Q262" s="320"/>
      <c r="R262" s="320"/>
      <c r="S262" s="320"/>
      <c r="T262" s="320"/>
      <c r="U262" s="321"/>
      <c r="V262" s="79"/>
      <c r="W262" s="2"/>
    </row>
    <row r="263" spans="1:23" ht="20.100000000000001" customHeight="1" x14ac:dyDescent="0.2">
      <c r="A263" s="78"/>
      <c r="B263" s="27"/>
      <c r="C263" s="133"/>
      <c r="D263" s="296"/>
      <c r="E263" s="300"/>
      <c r="F263" s="301"/>
      <c r="G263" s="301"/>
      <c r="H263" s="135">
        <v>3</v>
      </c>
      <c r="I263" s="316" t="s">
        <v>177</v>
      </c>
      <c r="J263" s="316"/>
      <c r="K263" s="316"/>
      <c r="L263" s="317"/>
      <c r="M263" s="9"/>
      <c r="N263" s="320" t="s">
        <v>254</v>
      </c>
      <c r="O263" s="320"/>
      <c r="P263" s="320"/>
      <c r="Q263" s="320"/>
      <c r="R263" s="320"/>
      <c r="S263" s="320"/>
      <c r="T263" s="320"/>
      <c r="U263" s="321"/>
      <c r="V263" s="79"/>
      <c r="W263" s="2"/>
    </row>
    <row r="264" spans="1:23" ht="20.100000000000001" customHeight="1" x14ac:dyDescent="0.2">
      <c r="A264" s="78"/>
      <c r="B264" s="27"/>
      <c r="C264" s="133"/>
      <c r="D264" s="296"/>
      <c r="E264" s="300"/>
      <c r="F264" s="301"/>
      <c r="G264" s="301"/>
      <c r="H264" s="135">
        <v>4</v>
      </c>
      <c r="I264" s="316" t="s">
        <v>178</v>
      </c>
      <c r="J264" s="316"/>
      <c r="K264" s="316"/>
      <c r="L264" s="317"/>
      <c r="M264" s="9"/>
      <c r="N264" s="320" t="s">
        <v>255</v>
      </c>
      <c r="O264" s="320"/>
      <c r="P264" s="320"/>
      <c r="Q264" s="320"/>
      <c r="R264" s="320"/>
      <c r="S264" s="320"/>
      <c r="T264" s="320"/>
      <c r="U264" s="321"/>
      <c r="V264" s="79"/>
      <c r="W264" s="2"/>
    </row>
    <row r="265" spans="1:23" ht="20.100000000000001" customHeight="1" x14ac:dyDescent="0.2">
      <c r="A265" s="78"/>
      <c r="B265" s="27"/>
      <c r="C265" s="133"/>
      <c r="D265" s="296"/>
      <c r="E265" s="300"/>
      <c r="F265" s="301"/>
      <c r="G265" s="301"/>
      <c r="H265" s="135">
        <v>5</v>
      </c>
      <c r="I265" s="316" t="s">
        <v>179</v>
      </c>
      <c r="J265" s="316"/>
      <c r="K265" s="316"/>
      <c r="L265" s="317"/>
      <c r="M265" s="9"/>
      <c r="N265" s="320" t="s">
        <v>256</v>
      </c>
      <c r="O265" s="320"/>
      <c r="P265" s="320"/>
      <c r="Q265" s="320"/>
      <c r="R265" s="320"/>
      <c r="S265" s="320"/>
      <c r="T265" s="320"/>
      <c r="U265" s="321"/>
      <c r="V265" s="79"/>
      <c r="W265" s="2"/>
    </row>
    <row r="266" spans="1:23" ht="20.100000000000001" customHeight="1" x14ac:dyDescent="0.2">
      <c r="A266" s="78"/>
      <c r="B266" s="27"/>
      <c r="C266" s="133"/>
      <c r="D266" s="296"/>
      <c r="E266" s="300"/>
      <c r="F266" s="301"/>
      <c r="G266" s="301"/>
      <c r="H266" s="135">
        <v>6</v>
      </c>
      <c r="I266" s="316" t="s">
        <v>180</v>
      </c>
      <c r="J266" s="316"/>
      <c r="K266" s="316"/>
      <c r="L266" s="317"/>
      <c r="M266" s="9"/>
      <c r="N266" s="320" t="s">
        <v>257</v>
      </c>
      <c r="O266" s="320"/>
      <c r="P266" s="320"/>
      <c r="Q266" s="320"/>
      <c r="R266" s="320"/>
      <c r="S266" s="320"/>
      <c r="T266" s="320"/>
      <c r="U266" s="321"/>
      <c r="V266" s="79"/>
      <c r="W266" s="2"/>
    </row>
    <row r="267" spans="1:23" ht="20.100000000000001" customHeight="1" x14ac:dyDescent="0.2">
      <c r="A267" s="78"/>
      <c r="B267" s="27"/>
      <c r="C267" s="133"/>
      <c r="D267" s="296"/>
      <c r="E267" s="300"/>
      <c r="F267" s="301"/>
      <c r="G267" s="301"/>
      <c r="H267" s="135">
        <v>7</v>
      </c>
      <c r="I267" s="316" t="s">
        <v>181</v>
      </c>
      <c r="J267" s="316"/>
      <c r="K267" s="316"/>
      <c r="L267" s="317"/>
      <c r="M267" s="9"/>
      <c r="N267" s="320" t="s">
        <v>258</v>
      </c>
      <c r="O267" s="320"/>
      <c r="P267" s="320"/>
      <c r="Q267" s="320"/>
      <c r="R267" s="320"/>
      <c r="S267" s="320"/>
      <c r="T267" s="320"/>
      <c r="U267" s="321"/>
      <c r="V267" s="79"/>
      <c r="W267" s="2"/>
    </row>
    <row r="268" spans="1:23" ht="20.100000000000001" customHeight="1" x14ac:dyDescent="0.2">
      <c r="A268" s="78"/>
      <c r="B268" s="27"/>
      <c r="C268" s="133"/>
      <c r="D268" s="296"/>
      <c r="E268" s="300"/>
      <c r="F268" s="301"/>
      <c r="G268" s="301"/>
      <c r="H268" s="135">
        <v>8</v>
      </c>
      <c r="I268" s="316" t="s">
        <v>182</v>
      </c>
      <c r="J268" s="316"/>
      <c r="K268" s="316"/>
      <c r="L268" s="317"/>
      <c r="M268" s="9"/>
      <c r="N268" s="320" t="s">
        <v>259</v>
      </c>
      <c r="O268" s="320"/>
      <c r="P268" s="320"/>
      <c r="Q268" s="320"/>
      <c r="R268" s="320"/>
      <c r="S268" s="320"/>
      <c r="T268" s="320"/>
      <c r="U268" s="321"/>
      <c r="V268" s="79"/>
      <c r="W268" s="2"/>
    </row>
    <row r="269" spans="1:23" ht="20.100000000000001" customHeight="1" x14ac:dyDescent="0.2">
      <c r="A269" s="78"/>
      <c r="B269" s="27"/>
      <c r="C269" s="133"/>
      <c r="D269" s="296"/>
      <c r="E269" s="300"/>
      <c r="F269" s="301"/>
      <c r="G269" s="301"/>
      <c r="H269" s="135">
        <v>9</v>
      </c>
      <c r="I269" s="316" t="s">
        <v>183</v>
      </c>
      <c r="J269" s="316"/>
      <c r="K269" s="316"/>
      <c r="L269" s="317"/>
      <c r="M269" s="9"/>
      <c r="N269" s="320" t="s">
        <v>260</v>
      </c>
      <c r="O269" s="320"/>
      <c r="P269" s="320"/>
      <c r="Q269" s="320"/>
      <c r="R269" s="320"/>
      <c r="S269" s="320"/>
      <c r="T269" s="320"/>
      <c r="U269" s="321"/>
      <c r="V269" s="79"/>
      <c r="W269" s="2"/>
    </row>
    <row r="270" spans="1:23" ht="20.100000000000001" customHeight="1" x14ac:dyDescent="0.2">
      <c r="A270" s="78"/>
      <c r="B270" s="27"/>
      <c r="C270" s="133"/>
      <c r="D270" s="297"/>
      <c r="E270" s="302"/>
      <c r="F270" s="303"/>
      <c r="G270" s="303"/>
      <c r="H270" s="135">
        <v>10</v>
      </c>
      <c r="I270" s="316" t="s">
        <v>184</v>
      </c>
      <c r="J270" s="316"/>
      <c r="K270" s="316"/>
      <c r="L270" s="317"/>
      <c r="M270" s="9"/>
      <c r="N270" s="320" t="s">
        <v>261</v>
      </c>
      <c r="O270" s="320"/>
      <c r="P270" s="320"/>
      <c r="Q270" s="320"/>
      <c r="R270" s="320"/>
      <c r="S270" s="320"/>
      <c r="T270" s="320"/>
      <c r="U270" s="321"/>
      <c r="V270" s="79"/>
      <c r="W270" s="2"/>
    </row>
    <row r="271" spans="1:23" ht="20.100000000000001" customHeight="1" x14ac:dyDescent="0.2">
      <c r="A271" s="78"/>
      <c r="B271" s="27"/>
      <c r="C271" s="133"/>
      <c r="D271" s="295">
        <v>12</v>
      </c>
      <c r="E271" s="298" t="s">
        <v>125</v>
      </c>
      <c r="F271" s="299"/>
      <c r="G271" s="299"/>
      <c r="H271" s="135">
        <v>1</v>
      </c>
      <c r="I271" s="316" t="s">
        <v>185</v>
      </c>
      <c r="J271" s="316"/>
      <c r="K271" s="316"/>
      <c r="L271" s="317"/>
      <c r="M271" s="9"/>
      <c r="N271" s="320" t="s">
        <v>262</v>
      </c>
      <c r="O271" s="320"/>
      <c r="P271" s="320"/>
      <c r="Q271" s="320"/>
      <c r="R271" s="320"/>
      <c r="S271" s="320"/>
      <c r="T271" s="320"/>
      <c r="U271" s="321"/>
      <c r="V271" s="79"/>
      <c r="W271" s="2"/>
    </row>
    <row r="272" spans="1:23" ht="20.100000000000001" customHeight="1" x14ac:dyDescent="0.2">
      <c r="A272" s="78"/>
      <c r="B272" s="27"/>
      <c r="C272" s="133"/>
      <c r="D272" s="296"/>
      <c r="E272" s="300"/>
      <c r="F272" s="301"/>
      <c r="G272" s="301"/>
      <c r="H272" s="135">
        <v>2</v>
      </c>
      <c r="I272" s="316" t="s">
        <v>186</v>
      </c>
      <c r="J272" s="316"/>
      <c r="K272" s="316"/>
      <c r="L272" s="317"/>
      <c r="M272" s="10"/>
      <c r="N272" s="320" t="s">
        <v>263</v>
      </c>
      <c r="O272" s="320"/>
      <c r="P272" s="320"/>
      <c r="Q272" s="320"/>
      <c r="R272" s="320"/>
      <c r="S272" s="320"/>
      <c r="T272" s="320"/>
      <c r="U272" s="321"/>
      <c r="V272" s="79"/>
      <c r="W272" s="2"/>
    </row>
    <row r="273" spans="1:23" ht="20.100000000000001" customHeight="1" x14ac:dyDescent="0.2">
      <c r="A273" s="78"/>
      <c r="B273" s="27"/>
      <c r="C273" s="133"/>
      <c r="D273" s="296"/>
      <c r="E273" s="300"/>
      <c r="F273" s="301"/>
      <c r="G273" s="301"/>
      <c r="H273" s="135">
        <v>3</v>
      </c>
      <c r="I273" s="316" t="s">
        <v>187</v>
      </c>
      <c r="J273" s="316"/>
      <c r="K273" s="316"/>
      <c r="L273" s="317"/>
      <c r="M273" s="9"/>
      <c r="N273" s="320" t="s">
        <v>264</v>
      </c>
      <c r="O273" s="320"/>
      <c r="P273" s="320"/>
      <c r="Q273" s="320"/>
      <c r="R273" s="320"/>
      <c r="S273" s="320"/>
      <c r="T273" s="320"/>
      <c r="U273" s="321"/>
      <c r="V273" s="79"/>
      <c r="W273" s="2"/>
    </row>
    <row r="274" spans="1:23" ht="20.100000000000001" customHeight="1" x14ac:dyDescent="0.2">
      <c r="A274" s="78"/>
      <c r="B274" s="27"/>
      <c r="C274" s="133"/>
      <c r="D274" s="296"/>
      <c r="E274" s="300"/>
      <c r="F274" s="301"/>
      <c r="G274" s="301"/>
      <c r="H274" s="135">
        <v>4</v>
      </c>
      <c r="I274" s="316" t="s">
        <v>188</v>
      </c>
      <c r="J274" s="316"/>
      <c r="K274" s="316"/>
      <c r="L274" s="317"/>
      <c r="M274" s="9"/>
      <c r="N274" s="320" t="s">
        <v>265</v>
      </c>
      <c r="O274" s="320"/>
      <c r="P274" s="320"/>
      <c r="Q274" s="320"/>
      <c r="R274" s="320"/>
      <c r="S274" s="320"/>
      <c r="T274" s="320"/>
      <c r="U274" s="321"/>
      <c r="V274" s="79"/>
      <c r="W274" s="2"/>
    </row>
    <row r="275" spans="1:23" ht="20.100000000000001" customHeight="1" x14ac:dyDescent="0.2">
      <c r="A275" s="78"/>
      <c r="B275" s="27"/>
      <c r="C275" s="133"/>
      <c r="D275" s="296"/>
      <c r="E275" s="300"/>
      <c r="F275" s="301"/>
      <c r="G275" s="301"/>
      <c r="H275" s="135">
        <v>5</v>
      </c>
      <c r="I275" s="316" t="s">
        <v>189</v>
      </c>
      <c r="J275" s="316"/>
      <c r="K275" s="316"/>
      <c r="L275" s="317"/>
      <c r="M275" s="9"/>
      <c r="N275" s="320" t="s">
        <v>266</v>
      </c>
      <c r="O275" s="320"/>
      <c r="P275" s="320"/>
      <c r="Q275" s="320"/>
      <c r="R275" s="320"/>
      <c r="S275" s="320"/>
      <c r="T275" s="320"/>
      <c r="U275" s="321"/>
      <c r="V275" s="79"/>
      <c r="W275" s="2"/>
    </row>
    <row r="276" spans="1:23" ht="20.100000000000001" customHeight="1" x14ac:dyDescent="0.2">
      <c r="A276" s="78"/>
      <c r="B276" s="27"/>
      <c r="C276" s="133"/>
      <c r="D276" s="297"/>
      <c r="E276" s="302"/>
      <c r="F276" s="303"/>
      <c r="G276" s="303"/>
      <c r="H276" s="135">
        <v>6</v>
      </c>
      <c r="I276" s="316" t="s">
        <v>190</v>
      </c>
      <c r="J276" s="316"/>
      <c r="K276" s="316"/>
      <c r="L276" s="317"/>
      <c r="M276" s="9"/>
      <c r="N276" s="320" t="s">
        <v>267</v>
      </c>
      <c r="O276" s="320"/>
      <c r="P276" s="320"/>
      <c r="Q276" s="320"/>
      <c r="R276" s="320"/>
      <c r="S276" s="320"/>
      <c r="T276" s="320"/>
      <c r="U276" s="321"/>
      <c r="V276" s="79"/>
      <c r="W276" s="2"/>
    </row>
    <row r="277" spans="1:23" ht="20.100000000000001" customHeight="1" x14ac:dyDescent="0.2">
      <c r="A277" s="78"/>
      <c r="B277" s="27"/>
      <c r="C277" s="133"/>
      <c r="D277" s="295">
        <v>13</v>
      </c>
      <c r="E277" s="298" t="s">
        <v>126</v>
      </c>
      <c r="F277" s="299"/>
      <c r="G277" s="299"/>
      <c r="H277" s="135">
        <v>1</v>
      </c>
      <c r="I277" s="316" t="s">
        <v>191</v>
      </c>
      <c r="J277" s="316"/>
      <c r="K277" s="316"/>
      <c r="L277" s="317"/>
      <c r="M277" s="9"/>
      <c r="N277" s="320" t="s">
        <v>268</v>
      </c>
      <c r="O277" s="320"/>
      <c r="P277" s="320"/>
      <c r="Q277" s="320"/>
      <c r="R277" s="320"/>
      <c r="S277" s="320"/>
      <c r="T277" s="320"/>
      <c r="U277" s="321"/>
      <c r="V277" s="79"/>
      <c r="W277" s="2"/>
    </row>
    <row r="278" spans="1:23" ht="20.100000000000001" customHeight="1" x14ac:dyDescent="0.2">
      <c r="A278" s="78"/>
      <c r="B278" s="27"/>
      <c r="C278" s="133"/>
      <c r="D278" s="296"/>
      <c r="E278" s="300"/>
      <c r="F278" s="301"/>
      <c r="G278" s="301"/>
      <c r="H278" s="135">
        <v>2</v>
      </c>
      <c r="I278" s="316" t="s">
        <v>192</v>
      </c>
      <c r="J278" s="316"/>
      <c r="K278" s="316"/>
      <c r="L278" s="317"/>
      <c r="M278" s="9"/>
      <c r="N278" s="320" t="s">
        <v>269</v>
      </c>
      <c r="O278" s="320"/>
      <c r="P278" s="320"/>
      <c r="Q278" s="320"/>
      <c r="R278" s="320"/>
      <c r="S278" s="320"/>
      <c r="T278" s="320"/>
      <c r="U278" s="321"/>
      <c r="V278" s="79"/>
      <c r="W278" s="2"/>
    </row>
    <row r="279" spans="1:23" ht="20.100000000000001" customHeight="1" x14ac:dyDescent="0.2">
      <c r="A279" s="78"/>
      <c r="B279" s="27"/>
      <c r="C279" s="133"/>
      <c r="D279" s="296"/>
      <c r="E279" s="300"/>
      <c r="F279" s="301"/>
      <c r="G279" s="301"/>
      <c r="H279" s="135">
        <v>3</v>
      </c>
      <c r="I279" s="316" t="s">
        <v>193</v>
      </c>
      <c r="J279" s="316"/>
      <c r="K279" s="316"/>
      <c r="L279" s="317"/>
      <c r="M279" s="9"/>
      <c r="N279" s="320" t="s">
        <v>270</v>
      </c>
      <c r="O279" s="320"/>
      <c r="P279" s="320"/>
      <c r="Q279" s="320"/>
      <c r="R279" s="320"/>
      <c r="S279" s="320"/>
      <c r="T279" s="320"/>
      <c r="U279" s="321"/>
      <c r="V279" s="79"/>
      <c r="W279" s="2"/>
    </row>
    <row r="280" spans="1:23" ht="20.100000000000001" customHeight="1" x14ac:dyDescent="0.2">
      <c r="A280" s="78"/>
      <c r="B280" s="27"/>
      <c r="C280" s="133"/>
      <c r="D280" s="296"/>
      <c r="E280" s="300"/>
      <c r="F280" s="301"/>
      <c r="G280" s="301"/>
      <c r="H280" s="135">
        <v>4</v>
      </c>
      <c r="I280" s="316" t="s">
        <v>194</v>
      </c>
      <c r="J280" s="316"/>
      <c r="K280" s="316"/>
      <c r="L280" s="317"/>
      <c r="M280" s="9"/>
      <c r="N280" s="320" t="s">
        <v>455</v>
      </c>
      <c r="O280" s="320"/>
      <c r="P280" s="320"/>
      <c r="Q280" s="320"/>
      <c r="R280" s="320"/>
      <c r="S280" s="320"/>
      <c r="T280" s="320"/>
      <c r="U280" s="321"/>
      <c r="V280" s="79"/>
      <c r="W280" s="2"/>
    </row>
    <row r="281" spans="1:23" ht="20.100000000000001" customHeight="1" x14ac:dyDescent="0.2">
      <c r="A281" s="78"/>
      <c r="B281" s="27"/>
      <c r="C281" s="133"/>
      <c r="D281" s="296"/>
      <c r="E281" s="300"/>
      <c r="F281" s="301"/>
      <c r="G281" s="301"/>
      <c r="H281" s="135">
        <v>5</v>
      </c>
      <c r="I281" s="316" t="s">
        <v>195</v>
      </c>
      <c r="J281" s="316"/>
      <c r="K281" s="316"/>
      <c r="L281" s="317"/>
      <c r="M281" s="9"/>
      <c r="N281" s="320" t="s">
        <v>271</v>
      </c>
      <c r="O281" s="320"/>
      <c r="P281" s="320"/>
      <c r="Q281" s="320"/>
      <c r="R281" s="320"/>
      <c r="S281" s="320"/>
      <c r="T281" s="320"/>
      <c r="U281" s="321"/>
      <c r="V281" s="79"/>
      <c r="W281" s="2"/>
    </row>
    <row r="282" spans="1:23" ht="20.100000000000001" customHeight="1" x14ac:dyDescent="0.2">
      <c r="A282" s="78"/>
      <c r="B282" s="27"/>
      <c r="C282" s="133"/>
      <c r="D282" s="296"/>
      <c r="E282" s="300"/>
      <c r="F282" s="301"/>
      <c r="G282" s="301"/>
      <c r="H282" s="135">
        <v>6</v>
      </c>
      <c r="I282" s="316" t="s">
        <v>196</v>
      </c>
      <c r="J282" s="316"/>
      <c r="K282" s="316"/>
      <c r="L282" s="317"/>
      <c r="M282" s="9"/>
      <c r="N282" s="320" t="s">
        <v>272</v>
      </c>
      <c r="O282" s="320"/>
      <c r="P282" s="320"/>
      <c r="Q282" s="320"/>
      <c r="R282" s="320"/>
      <c r="S282" s="320"/>
      <c r="T282" s="320"/>
      <c r="U282" s="321"/>
      <c r="V282" s="79"/>
      <c r="W282" s="2"/>
    </row>
    <row r="283" spans="1:23" ht="20.100000000000001" customHeight="1" x14ac:dyDescent="0.2">
      <c r="A283" s="78"/>
      <c r="B283" s="27"/>
      <c r="C283" s="133"/>
      <c r="D283" s="296"/>
      <c r="E283" s="300"/>
      <c r="F283" s="301"/>
      <c r="G283" s="301"/>
      <c r="H283" s="135">
        <v>7</v>
      </c>
      <c r="I283" s="316" t="s">
        <v>197</v>
      </c>
      <c r="J283" s="316"/>
      <c r="K283" s="316"/>
      <c r="L283" s="317"/>
      <c r="M283" s="9"/>
      <c r="N283" s="320"/>
      <c r="O283" s="320"/>
      <c r="P283" s="320"/>
      <c r="Q283" s="320"/>
      <c r="R283" s="320"/>
      <c r="S283" s="320"/>
      <c r="T283" s="320"/>
      <c r="U283" s="321"/>
      <c r="V283" s="79"/>
      <c r="W283" s="2"/>
    </row>
    <row r="284" spans="1:23" ht="20.100000000000001" customHeight="1" x14ac:dyDescent="0.2">
      <c r="A284" s="78"/>
      <c r="B284" s="27"/>
      <c r="C284" s="133"/>
      <c r="D284" s="296"/>
      <c r="E284" s="300"/>
      <c r="F284" s="301"/>
      <c r="G284" s="301"/>
      <c r="H284" s="135">
        <v>8</v>
      </c>
      <c r="I284" s="316" t="s">
        <v>198</v>
      </c>
      <c r="J284" s="316"/>
      <c r="K284" s="316"/>
      <c r="L284" s="317"/>
      <c r="M284" s="9"/>
      <c r="N284" s="320" t="s">
        <v>273</v>
      </c>
      <c r="O284" s="320"/>
      <c r="P284" s="320"/>
      <c r="Q284" s="320"/>
      <c r="R284" s="320"/>
      <c r="S284" s="320"/>
      <c r="T284" s="320"/>
      <c r="U284" s="321"/>
      <c r="V284" s="79"/>
      <c r="W284" s="2"/>
    </row>
    <row r="285" spans="1:23" ht="20.100000000000001" customHeight="1" x14ac:dyDescent="0.2">
      <c r="A285" s="78"/>
      <c r="B285" s="27"/>
      <c r="C285" s="133"/>
      <c r="D285" s="296"/>
      <c r="E285" s="300"/>
      <c r="F285" s="301"/>
      <c r="G285" s="301"/>
      <c r="H285" s="135">
        <v>9</v>
      </c>
      <c r="I285" s="316" t="s">
        <v>199</v>
      </c>
      <c r="J285" s="316"/>
      <c r="K285" s="316"/>
      <c r="L285" s="317"/>
      <c r="M285" s="9"/>
      <c r="N285" s="320" t="s">
        <v>274</v>
      </c>
      <c r="O285" s="320"/>
      <c r="P285" s="320"/>
      <c r="Q285" s="320"/>
      <c r="R285" s="320"/>
      <c r="S285" s="320"/>
      <c r="T285" s="320"/>
      <c r="U285" s="321"/>
      <c r="V285" s="79"/>
      <c r="W285" s="2"/>
    </row>
    <row r="286" spans="1:23" ht="20.100000000000001" customHeight="1" x14ac:dyDescent="0.2">
      <c r="A286" s="78"/>
      <c r="B286" s="27"/>
      <c r="C286" s="133"/>
      <c r="D286" s="296"/>
      <c r="E286" s="300"/>
      <c r="F286" s="301"/>
      <c r="G286" s="301"/>
      <c r="H286" s="135">
        <v>10</v>
      </c>
      <c r="I286" s="316" t="s">
        <v>200</v>
      </c>
      <c r="J286" s="316"/>
      <c r="K286" s="316"/>
      <c r="L286" s="317"/>
      <c r="M286" s="9"/>
      <c r="N286" s="320" t="s">
        <v>275</v>
      </c>
      <c r="O286" s="320"/>
      <c r="P286" s="320"/>
      <c r="Q286" s="320"/>
      <c r="R286" s="320"/>
      <c r="S286" s="320"/>
      <c r="T286" s="320"/>
      <c r="U286" s="321"/>
      <c r="V286" s="79"/>
      <c r="W286" s="2"/>
    </row>
    <row r="287" spans="1:23" ht="20.100000000000001" customHeight="1" x14ac:dyDescent="0.2">
      <c r="A287" s="78"/>
      <c r="B287" s="27"/>
      <c r="C287" s="133"/>
      <c r="D287" s="297"/>
      <c r="E287" s="302"/>
      <c r="F287" s="303"/>
      <c r="G287" s="303"/>
      <c r="H287" s="136">
        <v>11</v>
      </c>
      <c r="I287" s="316" t="s">
        <v>201</v>
      </c>
      <c r="J287" s="316"/>
      <c r="K287" s="316"/>
      <c r="L287" s="317"/>
      <c r="M287" s="10"/>
      <c r="N287" s="320" t="s">
        <v>276</v>
      </c>
      <c r="O287" s="320"/>
      <c r="P287" s="320"/>
      <c r="Q287" s="320"/>
      <c r="R287" s="320"/>
      <c r="S287" s="320"/>
      <c r="T287" s="320"/>
      <c r="U287" s="321"/>
      <c r="V287" s="79"/>
      <c r="W287" s="2"/>
    </row>
    <row r="288" spans="1:23" ht="20.100000000000001" customHeight="1" x14ac:dyDescent="0.2">
      <c r="A288" s="78"/>
      <c r="B288" s="27"/>
      <c r="C288" s="133"/>
      <c r="D288" s="295">
        <v>14</v>
      </c>
      <c r="E288" s="298" t="s">
        <v>127</v>
      </c>
      <c r="F288" s="299"/>
      <c r="G288" s="299"/>
      <c r="H288" s="135">
        <v>1</v>
      </c>
      <c r="I288" s="316" t="s">
        <v>121</v>
      </c>
      <c r="J288" s="316"/>
      <c r="K288" s="316"/>
      <c r="L288" s="317"/>
      <c r="M288" s="11"/>
      <c r="N288" s="320" t="s">
        <v>277</v>
      </c>
      <c r="O288" s="320"/>
      <c r="P288" s="320"/>
      <c r="Q288" s="320"/>
      <c r="R288" s="320"/>
      <c r="S288" s="320"/>
      <c r="T288" s="320"/>
      <c r="U288" s="321"/>
      <c r="V288" s="79"/>
      <c r="W288" s="2"/>
    </row>
    <row r="289" spans="1:23" ht="20.100000000000001" customHeight="1" x14ac:dyDescent="0.2">
      <c r="A289" s="78"/>
      <c r="B289" s="27"/>
      <c r="C289" s="133"/>
      <c r="D289" s="296"/>
      <c r="E289" s="300"/>
      <c r="F289" s="301"/>
      <c r="G289" s="301"/>
      <c r="H289" s="135">
        <v>2</v>
      </c>
      <c r="I289" s="316" t="s">
        <v>202</v>
      </c>
      <c r="J289" s="316"/>
      <c r="K289" s="316"/>
      <c r="L289" s="317"/>
      <c r="M289" s="9"/>
      <c r="N289" s="320" t="s">
        <v>278</v>
      </c>
      <c r="O289" s="320"/>
      <c r="P289" s="320"/>
      <c r="Q289" s="320"/>
      <c r="R289" s="320"/>
      <c r="S289" s="320"/>
      <c r="T289" s="320"/>
      <c r="U289" s="321"/>
      <c r="V289" s="79"/>
      <c r="W289" s="2"/>
    </row>
    <row r="290" spans="1:23" ht="20.100000000000001" customHeight="1" x14ac:dyDescent="0.2">
      <c r="A290" s="78"/>
      <c r="B290" s="27"/>
      <c r="C290" s="133"/>
      <c r="D290" s="296"/>
      <c r="E290" s="300"/>
      <c r="F290" s="301"/>
      <c r="G290" s="301"/>
      <c r="H290" s="135">
        <v>3</v>
      </c>
      <c r="I290" s="316" t="s">
        <v>203</v>
      </c>
      <c r="J290" s="316"/>
      <c r="K290" s="316"/>
      <c r="L290" s="317"/>
      <c r="M290" s="9"/>
      <c r="N290" s="320" t="s">
        <v>279</v>
      </c>
      <c r="O290" s="320"/>
      <c r="P290" s="320"/>
      <c r="Q290" s="320"/>
      <c r="R290" s="320"/>
      <c r="S290" s="320"/>
      <c r="T290" s="320"/>
      <c r="U290" s="321"/>
      <c r="V290" s="79"/>
      <c r="W290" s="2"/>
    </row>
    <row r="291" spans="1:23" ht="20.100000000000001" customHeight="1" x14ac:dyDescent="0.2">
      <c r="A291" s="78"/>
      <c r="B291" s="27"/>
      <c r="C291" s="133"/>
      <c r="D291" s="296"/>
      <c r="E291" s="300"/>
      <c r="F291" s="301"/>
      <c r="G291" s="301"/>
      <c r="H291" s="135">
        <v>4</v>
      </c>
      <c r="I291" s="316" t="s">
        <v>204</v>
      </c>
      <c r="J291" s="316"/>
      <c r="K291" s="316"/>
      <c r="L291" s="317"/>
      <c r="M291" s="9"/>
      <c r="N291" s="320" t="s">
        <v>280</v>
      </c>
      <c r="O291" s="320"/>
      <c r="P291" s="320"/>
      <c r="Q291" s="320"/>
      <c r="R291" s="320"/>
      <c r="S291" s="320"/>
      <c r="T291" s="320"/>
      <c r="U291" s="321"/>
      <c r="V291" s="79"/>
      <c r="W291" s="2"/>
    </row>
    <row r="292" spans="1:23" ht="20.100000000000001" customHeight="1" x14ac:dyDescent="0.2">
      <c r="A292" s="78"/>
      <c r="B292" s="27"/>
      <c r="C292" s="133"/>
      <c r="D292" s="296"/>
      <c r="E292" s="300"/>
      <c r="F292" s="301"/>
      <c r="G292" s="301"/>
      <c r="H292" s="135">
        <v>5</v>
      </c>
      <c r="I292" s="316" t="s">
        <v>205</v>
      </c>
      <c r="J292" s="316"/>
      <c r="K292" s="316"/>
      <c r="L292" s="317"/>
      <c r="M292" s="9"/>
      <c r="N292" s="320" t="s">
        <v>281</v>
      </c>
      <c r="O292" s="320"/>
      <c r="P292" s="320"/>
      <c r="Q292" s="320"/>
      <c r="R292" s="320"/>
      <c r="S292" s="320"/>
      <c r="T292" s="320"/>
      <c r="U292" s="321"/>
      <c r="V292" s="79"/>
      <c r="W292" s="2"/>
    </row>
    <row r="293" spans="1:23" ht="20.100000000000001" customHeight="1" x14ac:dyDescent="0.2">
      <c r="A293" s="78"/>
      <c r="B293" s="27"/>
      <c r="C293" s="133"/>
      <c r="D293" s="296"/>
      <c r="E293" s="300"/>
      <c r="F293" s="301"/>
      <c r="G293" s="301"/>
      <c r="H293" s="135">
        <v>6</v>
      </c>
      <c r="I293" s="316" t="s">
        <v>206</v>
      </c>
      <c r="J293" s="316"/>
      <c r="K293" s="316"/>
      <c r="L293" s="317"/>
      <c r="M293" s="9"/>
      <c r="N293" s="320" t="s">
        <v>282</v>
      </c>
      <c r="O293" s="320"/>
      <c r="P293" s="320"/>
      <c r="Q293" s="320"/>
      <c r="R293" s="320"/>
      <c r="S293" s="320"/>
      <c r="T293" s="320"/>
      <c r="U293" s="321"/>
      <c r="V293" s="79"/>
      <c r="W293" s="2"/>
    </row>
    <row r="294" spans="1:23" ht="20.100000000000001" customHeight="1" x14ac:dyDescent="0.2">
      <c r="A294" s="78"/>
      <c r="B294" s="27"/>
      <c r="C294" s="133"/>
      <c r="D294" s="296"/>
      <c r="E294" s="300"/>
      <c r="F294" s="301"/>
      <c r="G294" s="301"/>
      <c r="H294" s="135">
        <v>7</v>
      </c>
      <c r="I294" s="316" t="s">
        <v>348</v>
      </c>
      <c r="J294" s="316"/>
      <c r="K294" s="316"/>
      <c r="L294" s="317"/>
      <c r="M294" s="9"/>
      <c r="N294" s="320" t="s">
        <v>283</v>
      </c>
      <c r="O294" s="320"/>
      <c r="P294" s="320"/>
      <c r="Q294" s="320"/>
      <c r="R294" s="320"/>
      <c r="S294" s="320"/>
      <c r="T294" s="320"/>
      <c r="U294" s="321"/>
      <c r="V294" s="79"/>
      <c r="W294" s="2"/>
    </row>
    <row r="295" spans="1:23" ht="20.100000000000001" customHeight="1" x14ac:dyDescent="0.2">
      <c r="A295" s="78"/>
      <c r="B295" s="27"/>
      <c r="C295" s="133"/>
      <c r="D295" s="326"/>
      <c r="E295" s="324"/>
      <c r="F295" s="325"/>
      <c r="G295" s="325"/>
      <c r="H295" s="138">
        <v>8</v>
      </c>
      <c r="I295" s="286" t="s">
        <v>207</v>
      </c>
      <c r="J295" s="286"/>
      <c r="K295" s="286"/>
      <c r="L295" s="287"/>
      <c r="M295" s="12"/>
      <c r="N295" s="362" t="s">
        <v>284</v>
      </c>
      <c r="O295" s="362"/>
      <c r="P295" s="362"/>
      <c r="Q295" s="362"/>
      <c r="R295" s="362"/>
      <c r="S295" s="362"/>
      <c r="T295" s="362"/>
      <c r="U295" s="363"/>
      <c r="V295" s="79"/>
      <c r="W295" s="2"/>
    </row>
    <row r="296" spans="1:23" ht="20.100000000000001" customHeight="1" x14ac:dyDescent="0.2">
      <c r="A296" s="78"/>
      <c r="B296" s="27"/>
      <c r="C296" s="37"/>
      <c r="D296" s="97"/>
      <c r="F296" s="123"/>
      <c r="G296" s="123"/>
      <c r="H296" s="123"/>
      <c r="I296" s="123"/>
      <c r="J296" s="123"/>
      <c r="K296" s="123"/>
      <c r="L296" s="123"/>
      <c r="M296" s="139"/>
      <c r="N296" s="47"/>
      <c r="U296" s="123"/>
      <c r="V296" s="125"/>
      <c r="W296" s="2"/>
    </row>
    <row r="297" spans="1:23" ht="20.100000000000001" customHeight="1" x14ac:dyDescent="0.2">
      <c r="A297" s="78"/>
      <c r="B297" s="27"/>
      <c r="C297" s="37"/>
      <c r="D297" s="140" t="s">
        <v>110</v>
      </c>
      <c r="E297" s="123"/>
      <c r="F297" s="123"/>
      <c r="G297" s="123"/>
      <c r="H297" s="123"/>
      <c r="I297" s="123"/>
      <c r="J297" s="123"/>
      <c r="K297" s="123"/>
      <c r="L297" s="124"/>
      <c r="M297" s="124"/>
      <c r="N297" s="123"/>
      <c r="O297" s="123"/>
      <c r="P297" s="123"/>
      <c r="Q297" s="123"/>
      <c r="R297" s="123"/>
      <c r="S297" s="123"/>
      <c r="T297" s="123"/>
      <c r="U297" s="123"/>
      <c r="V297" s="125"/>
      <c r="W297" s="2"/>
    </row>
    <row r="298" spans="1:23" ht="20.100000000000001" customHeight="1" x14ac:dyDescent="0.2">
      <c r="A298" s="78"/>
      <c r="B298" s="27"/>
      <c r="C298" s="37"/>
      <c r="D298" s="141" t="s">
        <v>113</v>
      </c>
      <c r="E298" s="142"/>
      <c r="F298" s="142"/>
      <c r="G298" s="143"/>
      <c r="H298" s="314" t="s">
        <v>84</v>
      </c>
      <c r="I298" s="314"/>
      <c r="J298" s="314"/>
      <c r="K298" s="314"/>
      <c r="L298" s="315"/>
      <c r="M298" s="132" t="s">
        <v>49</v>
      </c>
      <c r="N298" s="327" t="s">
        <v>392</v>
      </c>
      <c r="O298" s="314"/>
      <c r="P298" s="314"/>
      <c r="Q298" s="314"/>
      <c r="R298" s="314"/>
      <c r="S298" s="314"/>
      <c r="T298" s="314"/>
      <c r="U298" s="328"/>
      <c r="V298" s="79"/>
      <c r="W298" s="27"/>
    </row>
    <row r="299" spans="1:23" ht="20.100000000000001" customHeight="1" x14ac:dyDescent="0.2">
      <c r="A299" s="78"/>
      <c r="B299" s="27"/>
      <c r="C299" s="133"/>
      <c r="D299" s="311">
        <v>15</v>
      </c>
      <c r="E299" s="312" t="s">
        <v>286</v>
      </c>
      <c r="F299" s="313"/>
      <c r="G299" s="313"/>
      <c r="H299" s="134">
        <v>1</v>
      </c>
      <c r="I299" s="308" t="s">
        <v>296</v>
      </c>
      <c r="J299" s="309"/>
      <c r="K299" s="309"/>
      <c r="L299" s="310"/>
      <c r="M299" s="9"/>
      <c r="N299" s="339" t="s">
        <v>350</v>
      </c>
      <c r="O299" s="339"/>
      <c r="P299" s="339"/>
      <c r="Q299" s="339"/>
      <c r="R299" s="339"/>
      <c r="S299" s="339"/>
      <c r="T299" s="339"/>
      <c r="U299" s="340"/>
      <c r="V299" s="79"/>
      <c r="W299" s="2"/>
    </row>
    <row r="300" spans="1:23" ht="20.100000000000001" customHeight="1" x14ac:dyDescent="0.2">
      <c r="A300" s="78"/>
      <c r="B300" s="27"/>
      <c r="C300" s="133"/>
      <c r="D300" s="296"/>
      <c r="E300" s="300"/>
      <c r="F300" s="301"/>
      <c r="G300" s="301"/>
      <c r="H300" s="135">
        <v>2</v>
      </c>
      <c r="I300" s="282" t="s">
        <v>297</v>
      </c>
      <c r="J300" s="283"/>
      <c r="K300" s="283"/>
      <c r="L300" s="284"/>
      <c r="M300" s="9"/>
      <c r="N300" s="289" t="s">
        <v>351</v>
      </c>
      <c r="O300" s="290"/>
      <c r="P300" s="290"/>
      <c r="Q300" s="290"/>
      <c r="R300" s="290"/>
      <c r="S300" s="290"/>
      <c r="T300" s="290"/>
      <c r="U300" s="291"/>
      <c r="V300" s="79"/>
      <c r="W300" s="2"/>
    </row>
    <row r="301" spans="1:23" ht="20.100000000000001" customHeight="1" x14ac:dyDescent="0.2">
      <c r="A301" s="78"/>
      <c r="B301" s="27"/>
      <c r="C301" s="133"/>
      <c r="D301" s="296"/>
      <c r="E301" s="300"/>
      <c r="F301" s="301"/>
      <c r="G301" s="301"/>
      <c r="H301" s="135">
        <v>3</v>
      </c>
      <c r="I301" s="282" t="s">
        <v>298</v>
      </c>
      <c r="J301" s="283"/>
      <c r="K301" s="283"/>
      <c r="L301" s="284"/>
      <c r="M301" s="9"/>
      <c r="N301" s="289" t="s">
        <v>352</v>
      </c>
      <c r="O301" s="290"/>
      <c r="P301" s="290"/>
      <c r="Q301" s="290"/>
      <c r="R301" s="290"/>
      <c r="S301" s="290"/>
      <c r="T301" s="290"/>
      <c r="U301" s="291"/>
      <c r="V301" s="79"/>
      <c r="W301" s="2"/>
    </row>
    <row r="302" spans="1:23" ht="20.100000000000001" customHeight="1" x14ac:dyDescent="0.2">
      <c r="A302" s="78"/>
      <c r="B302" s="27"/>
      <c r="C302" s="133"/>
      <c r="D302" s="296"/>
      <c r="E302" s="300"/>
      <c r="F302" s="301"/>
      <c r="G302" s="301"/>
      <c r="H302" s="135">
        <v>4</v>
      </c>
      <c r="I302" s="282" t="s">
        <v>299</v>
      </c>
      <c r="J302" s="283"/>
      <c r="K302" s="283"/>
      <c r="L302" s="284"/>
      <c r="M302" s="9"/>
      <c r="N302" s="289" t="s">
        <v>353</v>
      </c>
      <c r="O302" s="290"/>
      <c r="P302" s="290"/>
      <c r="Q302" s="290"/>
      <c r="R302" s="290"/>
      <c r="S302" s="290"/>
      <c r="T302" s="290"/>
      <c r="U302" s="291"/>
      <c r="V302" s="79"/>
      <c r="W302" s="2"/>
    </row>
    <row r="303" spans="1:23" ht="20.100000000000001" customHeight="1" x14ac:dyDescent="0.2">
      <c r="A303" s="78"/>
      <c r="B303" s="27"/>
      <c r="C303" s="133"/>
      <c r="D303" s="296"/>
      <c r="E303" s="300"/>
      <c r="F303" s="301"/>
      <c r="G303" s="301"/>
      <c r="H303" s="135">
        <v>5</v>
      </c>
      <c r="I303" s="282" t="s">
        <v>300</v>
      </c>
      <c r="J303" s="283"/>
      <c r="K303" s="283"/>
      <c r="L303" s="284"/>
      <c r="M303" s="9"/>
      <c r="N303" s="289"/>
      <c r="O303" s="290"/>
      <c r="P303" s="290"/>
      <c r="Q303" s="290"/>
      <c r="R303" s="290"/>
      <c r="S303" s="290"/>
      <c r="T303" s="290"/>
      <c r="U303" s="291"/>
      <c r="V303" s="79"/>
      <c r="W303" s="2"/>
    </row>
    <row r="304" spans="1:23" ht="20.100000000000001" customHeight="1" x14ac:dyDescent="0.2">
      <c r="A304" s="78"/>
      <c r="B304" s="27"/>
      <c r="C304" s="133"/>
      <c r="D304" s="296"/>
      <c r="E304" s="300"/>
      <c r="F304" s="301"/>
      <c r="G304" s="301"/>
      <c r="H304" s="135">
        <v>6</v>
      </c>
      <c r="I304" s="282" t="s">
        <v>301</v>
      </c>
      <c r="J304" s="283"/>
      <c r="K304" s="283"/>
      <c r="L304" s="284"/>
      <c r="M304" s="9"/>
      <c r="N304" s="289" t="s">
        <v>354</v>
      </c>
      <c r="O304" s="290"/>
      <c r="P304" s="290"/>
      <c r="Q304" s="290"/>
      <c r="R304" s="290"/>
      <c r="S304" s="290"/>
      <c r="T304" s="290"/>
      <c r="U304" s="291"/>
      <c r="V304" s="79"/>
      <c r="W304" s="2"/>
    </row>
    <row r="305" spans="1:23" ht="20.100000000000001" customHeight="1" x14ac:dyDescent="0.2">
      <c r="A305" s="78"/>
      <c r="B305" s="27"/>
      <c r="C305" s="133"/>
      <c r="D305" s="296"/>
      <c r="E305" s="300"/>
      <c r="F305" s="301"/>
      <c r="G305" s="301"/>
      <c r="H305" s="135">
        <v>7</v>
      </c>
      <c r="I305" s="282" t="s">
        <v>302</v>
      </c>
      <c r="J305" s="283"/>
      <c r="K305" s="283"/>
      <c r="L305" s="284"/>
      <c r="M305" s="9"/>
      <c r="N305" s="289" t="s">
        <v>355</v>
      </c>
      <c r="O305" s="290"/>
      <c r="P305" s="290"/>
      <c r="Q305" s="290"/>
      <c r="R305" s="290"/>
      <c r="S305" s="290"/>
      <c r="T305" s="290"/>
      <c r="U305" s="291"/>
      <c r="V305" s="79"/>
      <c r="W305" s="2"/>
    </row>
    <row r="306" spans="1:23" ht="20.100000000000001" customHeight="1" x14ac:dyDescent="0.2">
      <c r="A306" s="78"/>
      <c r="B306" s="27"/>
      <c r="C306" s="133"/>
      <c r="D306" s="297"/>
      <c r="E306" s="302"/>
      <c r="F306" s="303"/>
      <c r="G306" s="303"/>
      <c r="H306" s="135">
        <v>8</v>
      </c>
      <c r="I306" s="282" t="s">
        <v>295</v>
      </c>
      <c r="J306" s="283"/>
      <c r="K306" s="283"/>
      <c r="L306" s="284"/>
      <c r="M306" s="9"/>
      <c r="N306" s="289" t="s">
        <v>356</v>
      </c>
      <c r="O306" s="290"/>
      <c r="P306" s="290"/>
      <c r="Q306" s="290"/>
      <c r="R306" s="290"/>
      <c r="S306" s="290"/>
      <c r="T306" s="290"/>
      <c r="U306" s="291"/>
      <c r="V306" s="79"/>
      <c r="W306" s="2"/>
    </row>
    <row r="307" spans="1:23" ht="20.100000000000001" customHeight="1" x14ac:dyDescent="0.2">
      <c r="A307" s="78"/>
      <c r="B307" s="27"/>
      <c r="C307" s="133"/>
      <c r="D307" s="295">
        <v>16</v>
      </c>
      <c r="E307" s="298" t="s">
        <v>287</v>
      </c>
      <c r="F307" s="299"/>
      <c r="G307" s="299"/>
      <c r="H307" s="135">
        <v>1</v>
      </c>
      <c r="I307" s="282" t="s">
        <v>303</v>
      </c>
      <c r="J307" s="283"/>
      <c r="K307" s="283"/>
      <c r="L307" s="284"/>
      <c r="M307" s="9"/>
      <c r="N307" s="289" t="s">
        <v>357</v>
      </c>
      <c r="O307" s="290"/>
      <c r="P307" s="290"/>
      <c r="Q307" s="290"/>
      <c r="R307" s="290"/>
      <c r="S307" s="290"/>
      <c r="T307" s="290"/>
      <c r="U307" s="291"/>
      <c r="V307" s="79"/>
      <c r="W307" s="2"/>
    </row>
    <row r="308" spans="1:23" ht="20.100000000000001" customHeight="1" x14ac:dyDescent="0.2">
      <c r="A308" s="78"/>
      <c r="B308" s="27"/>
      <c r="C308" s="133"/>
      <c r="D308" s="296"/>
      <c r="E308" s="300"/>
      <c r="F308" s="301"/>
      <c r="G308" s="301"/>
      <c r="H308" s="135">
        <v>2</v>
      </c>
      <c r="I308" s="282" t="s">
        <v>304</v>
      </c>
      <c r="J308" s="283"/>
      <c r="K308" s="283"/>
      <c r="L308" s="284"/>
      <c r="M308" s="9"/>
      <c r="N308" s="289" t="s">
        <v>358</v>
      </c>
      <c r="O308" s="290"/>
      <c r="P308" s="290"/>
      <c r="Q308" s="290"/>
      <c r="R308" s="290"/>
      <c r="S308" s="290"/>
      <c r="T308" s="290"/>
      <c r="U308" s="291"/>
      <c r="V308" s="79"/>
      <c r="W308" s="2"/>
    </row>
    <row r="309" spans="1:23" ht="20.100000000000001" customHeight="1" x14ac:dyDescent="0.2">
      <c r="A309" s="78"/>
      <c r="B309" s="27"/>
      <c r="C309" s="133"/>
      <c r="D309" s="296"/>
      <c r="E309" s="300"/>
      <c r="F309" s="301"/>
      <c r="G309" s="301"/>
      <c r="H309" s="135">
        <v>3</v>
      </c>
      <c r="I309" s="282" t="s">
        <v>305</v>
      </c>
      <c r="J309" s="283"/>
      <c r="K309" s="283"/>
      <c r="L309" s="284"/>
      <c r="M309" s="9"/>
      <c r="N309" s="289" t="s">
        <v>359</v>
      </c>
      <c r="O309" s="290"/>
      <c r="P309" s="290"/>
      <c r="Q309" s="290"/>
      <c r="R309" s="290"/>
      <c r="S309" s="290"/>
      <c r="T309" s="290"/>
      <c r="U309" s="291"/>
      <c r="V309" s="79"/>
      <c r="W309" s="2"/>
    </row>
    <row r="310" spans="1:23" ht="20.100000000000001" customHeight="1" x14ac:dyDescent="0.2">
      <c r="A310" s="78"/>
      <c r="B310" s="27"/>
      <c r="C310" s="133"/>
      <c r="D310" s="296"/>
      <c r="E310" s="300"/>
      <c r="F310" s="301"/>
      <c r="G310" s="301"/>
      <c r="H310" s="135">
        <v>4</v>
      </c>
      <c r="I310" s="282" t="s">
        <v>306</v>
      </c>
      <c r="J310" s="283"/>
      <c r="K310" s="283"/>
      <c r="L310" s="284"/>
      <c r="M310" s="9"/>
      <c r="N310" s="289" t="s">
        <v>360</v>
      </c>
      <c r="O310" s="290"/>
      <c r="P310" s="290"/>
      <c r="Q310" s="290"/>
      <c r="R310" s="290"/>
      <c r="S310" s="290"/>
      <c r="T310" s="290"/>
      <c r="U310" s="291"/>
      <c r="V310" s="79"/>
      <c r="W310" s="2"/>
    </row>
    <row r="311" spans="1:23" ht="20.100000000000001" customHeight="1" x14ac:dyDescent="0.2">
      <c r="A311" s="78"/>
      <c r="B311" s="27"/>
      <c r="C311" s="133"/>
      <c r="D311" s="296"/>
      <c r="E311" s="300"/>
      <c r="F311" s="301"/>
      <c r="G311" s="301"/>
      <c r="H311" s="135">
        <v>5</v>
      </c>
      <c r="I311" s="282" t="s">
        <v>307</v>
      </c>
      <c r="J311" s="283"/>
      <c r="K311" s="283"/>
      <c r="L311" s="284"/>
      <c r="M311" s="9"/>
      <c r="N311" s="289" t="s">
        <v>361</v>
      </c>
      <c r="O311" s="290"/>
      <c r="P311" s="290"/>
      <c r="Q311" s="290"/>
      <c r="R311" s="290"/>
      <c r="S311" s="290"/>
      <c r="T311" s="290"/>
      <c r="U311" s="291"/>
      <c r="V311" s="79"/>
      <c r="W311" s="2"/>
    </row>
    <row r="312" spans="1:23" ht="30" customHeight="1" x14ac:dyDescent="0.2">
      <c r="A312" s="78"/>
      <c r="B312" s="27"/>
      <c r="C312" s="133"/>
      <c r="D312" s="296"/>
      <c r="E312" s="300"/>
      <c r="F312" s="301"/>
      <c r="G312" s="301"/>
      <c r="H312" s="135">
        <v>6</v>
      </c>
      <c r="I312" s="298" t="s">
        <v>308</v>
      </c>
      <c r="J312" s="299"/>
      <c r="K312" s="299"/>
      <c r="L312" s="307"/>
      <c r="M312" s="9"/>
      <c r="N312" s="289" t="s">
        <v>362</v>
      </c>
      <c r="O312" s="290"/>
      <c r="P312" s="290"/>
      <c r="Q312" s="290"/>
      <c r="R312" s="290"/>
      <c r="S312" s="290"/>
      <c r="T312" s="290"/>
      <c r="U312" s="291"/>
      <c r="V312" s="79"/>
      <c r="W312" s="2"/>
    </row>
    <row r="313" spans="1:23" ht="20.100000000000001" customHeight="1" x14ac:dyDescent="0.2">
      <c r="A313" s="78"/>
      <c r="B313" s="27"/>
      <c r="C313" s="133"/>
      <c r="D313" s="296"/>
      <c r="E313" s="300"/>
      <c r="F313" s="301"/>
      <c r="G313" s="301"/>
      <c r="H313" s="135">
        <v>7</v>
      </c>
      <c r="I313" s="282" t="s">
        <v>309</v>
      </c>
      <c r="J313" s="283"/>
      <c r="K313" s="283"/>
      <c r="L313" s="284"/>
      <c r="M313" s="9"/>
      <c r="N313" s="289" t="s">
        <v>363</v>
      </c>
      <c r="O313" s="290"/>
      <c r="P313" s="290"/>
      <c r="Q313" s="290"/>
      <c r="R313" s="290"/>
      <c r="S313" s="290"/>
      <c r="T313" s="290"/>
      <c r="U313" s="291"/>
      <c r="V313" s="79"/>
      <c r="W313" s="2"/>
    </row>
    <row r="314" spans="1:23" ht="20.100000000000001" customHeight="1" x14ac:dyDescent="0.2">
      <c r="A314" s="78"/>
      <c r="B314" s="27"/>
      <c r="C314" s="133"/>
      <c r="D314" s="296"/>
      <c r="E314" s="300"/>
      <c r="F314" s="301"/>
      <c r="G314" s="301"/>
      <c r="H314" s="136">
        <v>8</v>
      </c>
      <c r="I314" s="282" t="s">
        <v>310</v>
      </c>
      <c r="J314" s="283"/>
      <c r="K314" s="283"/>
      <c r="L314" s="284"/>
      <c r="M314" s="10"/>
      <c r="N314" s="289" t="s">
        <v>364</v>
      </c>
      <c r="O314" s="290"/>
      <c r="P314" s="290"/>
      <c r="Q314" s="290"/>
      <c r="R314" s="290"/>
      <c r="S314" s="290"/>
      <c r="T314" s="290"/>
      <c r="U314" s="291"/>
      <c r="V314" s="79"/>
      <c r="W314" s="2"/>
    </row>
    <row r="315" spans="1:23" ht="20.100000000000001" customHeight="1" x14ac:dyDescent="0.2">
      <c r="A315" s="78"/>
      <c r="B315" s="27"/>
      <c r="C315" s="133"/>
      <c r="D315" s="296"/>
      <c r="E315" s="300"/>
      <c r="F315" s="301"/>
      <c r="G315" s="301"/>
      <c r="H315" s="135">
        <v>9</v>
      </c>
      <c r="I315" s="282" t="s">
        <v>311</v>
      </c>
      <c r="J315" s="283"/>
      <c r="K315" s="283"/>
      <c r="L315" s="284"/>
      <c r="M315" s="11"/>
      <c r="N315" s="289" t="s">
        <v>365</v>
      </c>
      <c r="O315" s="290"/>
      <c r="P315" s="290"/>
      <c r="Q315" s="290"/>
      <c r="R315" s="290"/>
      <c r="S315" s="290"/>
      <c r="T315" s="290"/>
      <c r="U315" s="291"/>
      <c r="V315" s="79"/>
      <c r="W315" s="2"/>
    </row>
    <row r="316" spans="1:23" ht="20.100000000000001" customHeight="1" x14ac:dyDescent="0.2">
      <c r="A316" s="78"/>
      <c r="B316" s="27"/>
      <c r="C316" s="133"/>
      <c r="D316" s="296"/>
      <c r="E316" s="300"/>
      <c r="F316" s="301"/>
      <c r="G316" s="301"/>
      <c r="H316" s="135">
        <v>10</v>
      </c>
      <c r="I316" s="282" t="s">
        <v>312</v>
      </c>
      <c r="J316" s="283"/>
      <c r="K316" s="283"/>
      <c r="L316" s="284"/>
      <c r="M316" s="13"/>
      <c r="N316" s="289"/>
      <c r="O316" s="290"/>
      <c r="P316" s="290"/>
      <c r="Q316" s="290"/>
      <c r="R316" s="290"/>
      <c r="S316" s="290"/>
      <c r="T316" s="290"/>
      <c r="U316" s="291"/>
      <c r="V316" s="79"/>
      <c r="W316" s="2"/>
    </row>
    <row r="317" spans="1:23" ht="20.100000000000001" customHeight="1" x14ac:dyDescent="0.2">
      <c r="A317" s="78"/>
      <c r="B317" s="27"/>
      <c r="C317" s="133"/>
      <c r="D317" s="296"/>
      <c r="E317" s="300"/>
      <c r="F317" s="301"/>
      <c r="G317" s="301"/>
      <c r="H317" s="135">
        <v>11</v>
      </c>
      <c r="I317" s="282" t="s">
        <v>313</v>
      </c>
      <c r="J317" s="283"/>
      <c r="K317" s="283"/>
      <c r="L317" s="284"/>
      <c r="M317" s="9"/>
      <c r="N317" s="289"/>
      <c r="O317" s="290"/>
      <c r="P317" s="290"/>
      <c r="Q317" s="290"/>
      <c r="R317" s="290"/>
      <c r="S317" s="290"/>
      <c r="T317" s="290"/>
      <c r="U317" s="291"/>
      <c r="V317" s="79"/>
      <c r="W317" s="2"/>
    </row>
    <row r="318" spans="1:23" ht="20.100000000000001" customHeight="1" x14ac:dyDescent="0.2">
      <c r="A318" s="78"/>
      <c r="B318" s="27"/>
      <c r="C318" s="133"/>
      <c r="D318" s="296"/>
      <c r="E318" s="300"/>
      <c r="F318" s="301"/>
      <c r="G318" s="301"/>
      <c r="H318" s="135">
        <v>12</v>
      </c>
      <c r="I318" s="282" t="s">
        <v>314</v>
      </c>
      <c r="J318" s="283"/>
      <c r="K318" s="283"/>
      <c r="L318" s="284"/>
      <c r="M318" s="9"/>
      <c r="N318" s="289"/>
      <c r="O318" s="290"/>
      <c r="P318" s="290"/>
      <c r="Q318" s="290"/>
      <c r="R318" s="290"/>
      <c r="S318" s="290"/>
      <c r="T318" s="290"/>
      <c r="U318" s="291"/>
      <c r="V318" s="79"/>
      <c r="W318" s="2"/>
    </row>
    <row r="319" spans="1:23" ht="20.100000000000001" customHeight="1" x14ac:dyDescent="0.2">
      <c r="A319" s="78"/>
      <c r="B319" s="27"/>
      <c r="C319" s="133"/>
      <c r="D319" s="297"/>
      <c r="E319" s="302"/>
      <c r="F319" s="303"/>
      <c r="G319" s="303"/>
      <c r="H319" s="135">
        <v>13</v>
      </c>
      <c r="I319" s="282" t="s">
        <v>295</v>
      </c>
      <c r="J319" s="283"/>
      <c r="K319" s="283"/>
      <c r="L319" s="284"/>
      <c r="M319" s="9"/>
      <c r="N319" s="289" t="s">
        <v>366</v>
      </c>
      <c r="O319" s="290"/>
      <c r="P319" s="290"/>
      <c r="Q319" s="290"/>
      <c r="R319" s="290"/>
      <c r="S319" s="290"/>
      <c r="T319" s="290"/>
      <c r="U319" s="291"/>
      <c r="V319" s="79"/>
      <c r="W319" s="2"/>
    </row>
    <row r="320" spans="1:23" ht="20.100000000000001" customHeight="1" x14ac:dyDescent="0.2">
      <c r="A320" s="78"/>
      <c r="B320" s="27"/>
      <c r="C320" s="133"/>
      <c r="D320" s="295">
        <v>17</v>
      </c>
      <c r="E320" s="298" t="s">
        <v>288</v>
      </c>
      <c r="F320" s="299"/>
      <c r="G320" s="299"/>
      <c r="H320" s="135">
        <v>1</v>
      </c>
      <c r="I320" s="282" t="s">
        <v>315</v>
      </c>
      <c r="J320" s="283"/>
      <c r="K320" s="283"/>
      <c r="L320" s="284"/>
      <c r="M320" s="9"/>
      <c r="N320" s="289" t="s">
        <v>367</v>
      </c>
      <c r="O320" s="290"/>
      <c r="P320" s="290"/>
      <c r="Q320" s="290"/>
      <c r="R320" s="290"/>
      <c r="S320" s="290"/>
      <c r="T320" s="290"/>
      <c r="U320" s="291"/>
      <c r="V320" s="79"/>
      <c r="W320" s="2"/>
    </row>
    <row r="321" spans="1:23" ht="20.100000000000001" customHeight="1" x14ac:dyDescent="0.2">
      <c r="A321" s="78"/>
      <c r="B321" s="27"/>
      <c r="C321" s="133"/>
      <c r="D321" s="296"/>
      <c r="E321" s="300"/>
      <c r="F321" s="301"/>
      <c r="G321" s="301"/>
      <c r="H321" s="135">
        <v>2</v>
      </c>
      <c r="I321" s="282" t="s">
        <v>316</v>
      </c>
      <c r="J321" s="283"/>
      <c r="K321" s="283"/>
      <c r="L321" s="284"/>
      <c r="M321" s="9"/>
      <c r="N321" s="289" t="s">
        <v>368</v>
      </c>
      <c r="O321" s="290"/>
      <c r="P321" s="290"/>
      <c r="Q321" s="290"/>
      <c r="R321" s="290"/>
      <c r="S321" s="290"/>
      <c r="T321" s="290"/>
      <c r="U321" s="291"/>
      <c r="V321" s="79"/>
      <c r="W321" s="2"/>
    </row>
    <row r="322" spans="1:23" ht="20.100000000000001" customHeight="1" x14ac:dyDescent="0.2">
      <c r="A322" s="78"/>
      <c r="B322" s="27"/>
      <c r="C322" s="133"/>
      <c r="D322" s="296"/>
      <c r="E322" s="300"/>
      <c r="F322" s="301"/>
      <c r="G322" s="301"/>
      <c r="H322" s="135">
        <v>3</v>
      </c>
      <c r="I322" s="282" t="s">
        <v>317</v>
      </c>
      <c r="J322" s="283"/>
      <c r="K322" s="283"/>
      <c r="L322" s="284"/>
      <c r="M322" s="9"/>
      <c r="N322" s="289" t="s">
        <v>369</v>
      </c>
      <c r="O322" s="290"/>
      <c r="P322" s="290"/>
      <c r="Q322" s="290"/>
      <c r="R322" s="290"/>
      <c r="S322" s="290"/>
      <c r="T322" s="290"/>
      <c r="U322" s="291"/>
      <c r="V322" s="79"/>
      <c r="W322" s="2"/>
    </row>
    <row r="323" spans="1:23" ht="20.100000000000001" customHeight="1" x14ac:dyDescent="0.2">
      <c r="A323" s="78"/>
      <c r="B323" s="27"/>
      <c r="C323" s="133"/>
      <c r="D323" s="297"/>
      <c r="E323" s="302"/>
      <c r="F323" s="303"/>
      <c r="G323" s="303"/>
      <c r="H323" s="135">
        <v>4</v>
      </c>
      <c r="I323" s="282" t="s">
        <v>295</v>
      </c>
      <c r="J323" s="283"/>
      <c r="K323" s="283"/>
      <c r="L323" s="284"/>
      <c r="M323" s="9"/>
      <c r="N323" s="289" t="s">
        <v>370</v>
      </c>
      <c r="O323" s="290"/>
      <c r="P323" s="290"/>
      <c r="Q323" s="290"/>
      <c r="R323" s="290"/>
      <c r="S323" s="290"/>
      <c r="T323" s="290"/>
      <c r="U323" s="291"/>
      <c r="V323" s="79"/>
      <c r="W323" s="2"/>
    </row>
    <row r="324" spans="1:23" ht="20.100000000000001" customHeight="1" x14ac:dyDescent="0.2">
      <c r="A324" s="78"/>
      <c r="B324" s="27"/>
      <c r="C324" s="133"/>
      <c r="D324" s="295">
        <v>18</v>
      </c>
      <c r="E324" s="252" t="s">
        <v>393</v>
      </c>
      <c r="F324" s="253"/>
      <c r="G324" s="253"/>
      <c r="H324" s="135">
        <v>1</v>
      </c>
      <c r="I324" s="282" t="s">
        <v>318</v>
      </c>
      <c r="J324" s="283"/>
      <c r="K324" s="283"/>
      <c r="L324" s="284"/>
      <c r="M324" s="9"/>
      <c r="N324" s="289" t="s">
        <v>371</v>
      </c>
      <c r="O324" s="290"/>
      <c r="P324" s="290"/>
      <c r="Q324" s="290"/>
      <c r="R324" s="290"/>
      <c r="S324" s="290"/>
      <c r="T324" s="290"/>
      <c r="U324" s="291"/>
      <c r="V324" s="79"/>
      <c r="W324" s="2"/>
    </row>
    <row r="325" spans="1:23" ht="20.100000000000001" customHeight="1" x14ac:dyDescent="0.2">
      <c r="A325" s="78"/>
      <c r="B325" s="27"/>
      <c r="C325" s="133"/>
      <c r="D325" s="296"/>
      <c r="E325" s="255"/>
      <c r="F325" s="256"/>
      <c r="G325" s="256"/>
      <c r="H325" s="135">
        <v>2</v>
      </c>
      <c r="I325" s="282" t="s">
        <v>319</v>
      </c>
      <c r="J325" s="283"/>
      <c r="K325" s="283"/>
      <c r="L325" s="284"/>
      <c r="M325" s="9"/>
      <c r="N325" s="289" t="s">
        <v>456</v>
      </c>
      <c r="O325" s="290"/>
      <c r="P325" s="290"/>
      <c r="Q325" s="290"/>
      <c r="R325" s="290"/>
      <c r="S325" s="290"/>
      <c r="T325" s="290"/>
      <c r="U325" s="291"/>
      <c r="V325" s="79"/>
      <c r="W325" s="2"/>
    </row>
    <row r="326" spans="1:23" ht="20.100000000000001" customHeight="1" x14ac:dyDescent="0.2">
      <c r="A326" s="78"/>
      <c r="B326" s="27"/>
      <c r="C326" s="133"/>
      <c r="D326" s="296"/>
      <c r="E326" s="255"/>
      <c r="F326" s="256"/>
      <c r="G326" s="256"/>
      <c r="H326" s="135">
        <v>3</v>
      </c>
      <c r="I326" s="282" t="s">
        <v>320</v>
      </c>
      <c r="J326" s="283"/>
      <c r="K326" s="283"/>
      <c r="L326" s="284"/>
      <c r="M326" s="9"/>
      <c r="N326" s="289" t="s">
        <v>372</v>
      </c>
      <c r="O326" s="290"/>
      <c r="P326" s="290"/>
      <c r="Q326" s="290"/>
      <c r="R326" s="290"/>
      <c r="S326" s="290"/>
      <c r="T326" s="290"/>
      <c r="U326" s="291"/>
      <c r="V326" s="79"/>
      <c r="W326" s="2"/>
    </row>
    <row r="327" spans="1:23" ht="20.100000000000001" customHeight="1" x14ac:dyDescent="0.2">
      <c r="A327" s="78"/>
      <c r="B327" s="27"/>
      <c r="C327" s="133"/>
      <c r="D327" s="296"/>
      <c r="E327" s="255"/>
      <c r="F327" s="256"/>
      <c r="G327" s="256"/>
      <c r="H327" s="137">
        <v>4</v>
      </c>
      <c r="I327" s="282" t="s">
        <v>321</v>
      </c>
      <c r="J327" s="283"/>
      <c r="K327" s="283"/>
      <c r="L327" s="284"/>
      <c r="M327" s="13"/>
      <c r="N327" s="289" t="s">
        <v>373</v>
      </c>
      <c r="O327" s="290"/>
      <c r="P327" s="290"/>
      <c r="Q327" s="290"/>
      <c r="R327" s="290"/>
      <c r="S327" s="290"/>
      <c r="T327" s="290"/>
      <c r="U327" s="291"/>
      <c r="V327" s="79"/>
      <c r="W327" s="2"/>
    </row>
    <row r="328" spans="1:23" ht="20.100000000000001" customHeight="1" x14ac:dyDescent="0.2">
      <c r="A328" s="78"/>
      <c r="B328" s="27"/>
      <c r="C328" s="133"/>
      <c r="D328" s="296"/>
      <c r="E328" s="255"/>
      <c r="F328" s="256"/>
      <c r="G328" s="256"/>
      <c r="H328" s="135">
        <v>5</v>
      </c>
      <c r="I328" s="282" t="s">
        <v>322</v>
      </c>
      <c r="J328" s="283"/>
      <c r="K328" s="283"/>
      <c r="L328" s="284"/>
      <c r="M328" s="10"/>
      <c r="N328" s="289"/>
      <c r="O328" s="290"/>
      <c r="P328" s="290"/>
      <c r="Q328" s="290"/>
      <c r="R328" s="290"/>
      <c r="S328" s="290"/>
      <c r="T328" s="290"/>
      <c r="U328" s="291"/>
      <c r="V328" s="79"/>
      <c r="W328" s="2"/>
    </row>
    <row r="329" spans="1:23" ht="20.100000000000001" customHeight="1" x14ac:dyDescent="0.2">
      <c r="A329" s="78"/>
      <c r="B329" s="27"/>
      <c r="C329" s="133"/>
      <c r="D329" s="297"/>
      <c r="E329" s="318"/>
      <c r="F329" s="319"/>
      <c r="G329" s="319"/>
      <c r="H329" s="135">
        <v>6</v>
      </c>
      <c r="I329" s="282" t="s">
        <v>295</v>
      </c>
      <c r="J329" s="283"/>
      <c r="K329" s="283"/>
      <c r="L329" s="284"/>
      <c r="M329" s="9"/>
      <c r="N329" s="289" t="s">
        <v>370</v>
      </c>
      <c r="O329" s="290"/>
      <c r="P329" s="290"/>
      <c r="Q329" s="290"/>
      <c r="R329" s="290"/>
      <c r="S329" s="290"/>
      <c r="T329" s="290"/>
      <c r="U329" s="291"/>
      <c r="V329" s="79"/>
      <c r="W329" s="2"/>
    </row>
    <row r="330" spans="1:23" ht="20.100000000000001" customHeight="1" x14ac:dyDescent="0.2">
      <c r="A330" s="78"/>
      <c r="B330" s="27"/>
      <c r="C330" s="133"/>
      <c r="D330" s="295">
        <v>19</v>
      </c>
      <c r="E330" s="298" t="s">
        <v>289</v>
      </c>
      <c r="F330" s="299"/>
      <c r="G330" s="299"/>
      <c r="H330" s="135">
        <v>1</v>
      </c>
      <c r="I330" s="282" t="s">
        <v>323</v>
      </c>
      <c r="J330" s="283"/>
      <c r="K330" s="283"/>
      <c r="L330" s="284"/>
      <c r="M330" s="9"/>
      <c r="N330" s="289" t="s">
        <v>374</v>
      </c>
      <c r="O330" s="290"/>
      <c r="P330" s="290"/>
      <c r="Q330" s="290"/>
      <c r="R330" s="290"/>
      <c r="S330" s="290"/>
      <c r="T330" s="290"/>
      <c r="U330" s="291"/>
      <c r="V330" s="79"/>
      <c r="W330" s="2"/>
    </row>
    <row r="331" spans="1:23" ht="20.100000000000001" customHeight="1" x14ac:dyDescent="0.2">
      <c r="A331" s="78"/>
      <c r="B331" s="27"/>
      <c r="C331" s="133"/>
      <c r="D331" s="296"/>
      <c r="E331" s="300"/>
      <c r="F331" s="301"/>
      <c r="G331" s="301"/>
      <c r="H331" s="135">
        <v>2</v>
      </c>
      <c r="I331" s="282" t="s">
        <v>324</v>
      </c>
      <c r="J331" s="283"/>
      <c r="K331" s="283"/>
      <c r="L331" s="284"/>
      <c r="M331" s="9"/>
      <c r="N331" s="289" t="s">
        <v>375</v>
      </c>
      <c r="O331" s="290"/>
      <c r="P331" s="290"/>
      <c r="Q331" s="290"/>
      <c r="R331" s="290"/>
      <c r="S331" s="290"/>
      <c r="T331" s="290"/>
      <c r="U331" s="291"/>
      <c r="V331" s="79"/>
      <c r="W331" s="2"/>
    </row>
    <row r="332" spans="1:23" ht="20.100000000000001" customHeight="1" x14ac:dyDescent="0.2">
      <c r="A332" s="78"/>
      <c r="B332" s="27"/>
      <c r="C332" s="133"/>
      <c r="D332" s="296"/>
      <c r="E332" s="300"/>
      <c r="F332" s="301"/>
      <c r="G332" s="301"/>
      <c r="H332" s="135">
        <v>3</v>
      </c>
      <c r="I332" s="282" t="s">
        <v>325</v>
      </c>
      <c r="J332" s="283"/>
      <c r="K332" s="283"/>
      <c r="L332" s="284"/>
      <c r="M332" s="9"/>
      <c r="N332" s="289" t="s">
        <v>376</v>
      </c>
      <c r="O332" s="290"/>
      <c r="P332" s="290"/>
      <c r="Q332" s="290"/>
      <c r="R332" s="290"/>
      <c r="S332" s="290"/>
      <c r="T332" s="290"/>
      <c r="U332" s="291"/>
      <c r="V332" s="79"/>
      <c r="W332" s="2"/>
    </row>
    <row r="333" spans="1:23" ht="20.100000000000001" customHeight="1" x14ac:dyDescent="0.2">
      <c r="A333" s="78"/>
      <c r="B333" s="27"/>
      <c r="C333" s="133"/>
      <c r="D333" s="296"/>
      <c r="E333" s="300"/>
      <c r="F333" s="301"/>
      <c r="G333" s="301"/>
      <c r="H333" s="135">
        <v>4</v>
      </c>
      <c r="I333" s="282" t="s">
        <v>326</v>
      </c>
      <c r="J333" s="283"/>
      <c r="K333" s="283"/>
      <c r="L333" s="284"/>
      <c r="M333" s="9"/>
      <c r="N333" s="289" t="s">
        <v>377</v>
      </c>
      <c r="O333" s="290"/>
      <c r="P333" s="290"/>
      <c r="Q333" s="290"/>
      <c r="R333" s="290"/>
      <c r="S333" s="290"/>
      <c r="T333" s="290"/>
      <c r="U333" s="291"/>
      <c r="V333" s="79"/>
      <c r="W333" s="2"/>
    </row>
    <row r="334" spans="1:23" ht="20.100000000000001" customHeight="1" x14ac:dyDescent="0.2">
      <c r="A334" s="78"/>
      <c r="B334" s="27"/>
      <c r="C334" s="133"/>
      <c r="D334" s="296"/>
      <c r="E334" s="300"/>
      <c r="F334" s="301"/>
      <c r="G334" s="301"/>
      <c r="H334" s="135">
        <v>5</v>
      </c>
      <c r="I334" s="282" t="s">
        <v>457</v>
      </c>
      <c r="J334" s="283"/>
      <c r="K334" s="283"/>
      <c r="L334" s="284"/>
      <c r="M334" s="9"/>
      <c r="N334" s="289" t="s">
        <v>458</v>
      </c>
      <c r="O334" s="290"/>
      <c r="P334" s="290"/>
      <c r="Q334" s="290"/>
      <c r="R334" s="290"/>
      <c r="S334" s="290"/>
      <c r="T334" s="290"/>
      <c r="U334" s="291"/>
      <c r="V334" s="79"/>
      <c r="W334" s="2"/>
    </row>
    <row r="335" spans="1:23" ht="20.100000000000001" customHeight="1" x14ac:dyDescent="0.2">
      <c r="A335" s="78"/>
      <c r="B335" s="27"/>
      <c r="C335" s="133"/>
      <c r="D335" s="297"/>
      <c r="E335" s="302"/>
      <c r="F335" s="303"/>
      <c r="G335" s="303"/>
      <c r="H335" s="135">
        <v>6</v>
      </c>
      <c r="I335" s="282" t="s">
        <v>295</v>
      </c>
      <c r="J335" s="283"/>
      <c r="K335" s="283"/>
      <c r="L335" s="284"/>
      <c r="M335" s="9"/>
      <c r="N335" s="289" t="s">
        <v>366</v>
      </c>
      <c r="O335" s="290"/>
      <c r="P335" s="290"/>
      <c r="Q335" s="290"/>
      <c r="R335" s="290"/>
      <c r="S335" s="290"/>
      <c r="T335" s="290"/>
      <c r="U335" s="291"/>
      <c r="V335" s="79"/>
      <c r="W335" s="2"/>
    </row>
    <row r="336" spans="1:23" ht="20.100000000000001" customHeight="1" x14ac:dyDescent="0.2">
      <c r="A336" s="78"/>
      <c r="B336" s="27"/>
      <c r="C336" s="133"/>
      <c r="D336" s="295">
        <v>20</v>
      </c>
      <c r="E336" s="298" t="s">
        <v>290</v>
      </c>
      <c r="F336" s="299"/>
      <c r="G336" s="299"/>
      <c r="H336" s="135">
        <v>1</v>
      </c>
      <c r="I336" s="282" t="s">
        <v>327</v>
      </c>
      <c r="J336" s="283"/>
      <c r="K336" s="283"/>
      <c r="L336" s="284"/>
      <c r="M336" s="9"/>
      <c r="N336" s="289" t="s">
        <v>378</v>
      </c>
      <c r="O336" s="290"/>
      <c r="P336" s="290"/>
      <c r="Q336" s="290"/>
      <c r="R336" s="290"/>
      <c r="S336" s="290"/>
      <c r="T336" s="290"/>
      <c r="U336" s="291"/>
      <c r="V336" s="79"/>
      <c r="W336" s="2"/>
    </row>
    <row r="337" spans="1:23" ht="20.100000000000001" customHeight="1" x14ac:dyDescent="0.2">
      <c r="A337" s="78"/>
      <c r="B337" s="27"/>
      <c r="C337" s="133"/>
      <c r="D337" s="296"/>
      <c r="E337" s="300"/>
      <c r="F337" s="301"/>
      <c r="G337" s="301"/>
      <c r="H337" s="135">
        <v>2</v>
      </c>
      <c r="I337" s="282" t="s">
        <v>328</v>
      </c>
      <c r="J337" s="283"/>
      <c r="K337" s="283"/>
      <c r="L337" s="284"/>
      <c r="M337" s="9"/>
      <c r="N337" s="289" t="s">
        <v>379</v>
      </c>
      <c r="O337" s="290"/>
      <c r="P337" s="290"/>
      <c r="Q337" s="290"/>
      <c r="R337" s="290"/>
      <c r="S337" s="290"/>
      <c r="T337" s="290"/>
      <c r="U337" s="291"/>
      <c r="V337" s="79"/>
      <c r="W337" s="2"/>
    </row>
    <row r="338" spans="1:23" ht="20.100000000000001" customHeight="1" x14ac:dyDescent="0.2">
      <c r="A338" s="78"/>
      <c r="B338" s="27"/>
      <c r="C338" s="133"/>
      <c r="D338" s="296"/>
      <c r="E338" s="300"/>
      <c r="F338" s="301"/>
      <c r="G338" s="301"/>
      <c r="H338" s="135">
        <v>3</v>
      </c>
      <c r="I338" s="298" t="s">
        <v>329</v>
      </c>
      <c r="J338" s="299"/>
      <c r="K338" s="299"/>
      <c r="L338" s="307"/>
      <c r="M338" s="9"/>
      <c r="N338" s="289" t="s">
        <v>380</v>
      </c>
      <c r="O338" s="290"/>
      <c r="P338" s="290"/>
      <c r="Q338" s="290"/>
      <c r="R338" s="290"/>
      <c r="S338" s="290"/>
      <c r="T338" s="290"/>
      <c r="U338" s="291"/>
      <c r="V338" s="79"/>
      <c r="W338" s="2"/>
    </row>
    <row r="339" spans="1:23" ht="20.100000000000001" customHeight="1" x14ac:dyDescent="0.2">
      <c r="A339" s="78"/>
      <c r="B339" s="27"/>
      <c r="C339" s="133"/>
      <c r="D339" s="296"/>
      <c r="E339" s="300"/>
      <c r="F339" s="301"/>
      <c r="G339" s="301"/>
      <c r="H339" s="135">
        <v>4</v>
      </c>
      <c r="I339" s="282" t="s">
        <v>330</v>
      </c>
      <c r="J339" s="283"/>
      <c r="K339" s="283"/>
      <c r="L339" s="284"/>
      <c r="M339" s="9"/>
      <c r="N339" s="289" t="s">
        <v>381</v>
      </c>
      <c r="O339" s="290"/>
      <c r="P339" s="290"/>
      <c r="Q339" s="290"/>
      <c r="R339" s="290"/>
      <c r="S339" s="290"/>
      <c r="T339" s="290"/>
      <c r="U339" s="291"/>
      <c r="V339" s="79"/>
      <c r="W339" s="2"/>
    </row>
    <row r="340" spans="1:23" ht="20.100000000000001" customHeight="1" x14ac:dyDescent="0.2">
      <c r="A340" s="78"/>
      <c r="B340" s="27"/>
      <c r="C340" s="133"/>
      <c r="D340" s="296"/>
      <c r="E340" s="300"/>
      <c r="F340" s="301"/>
      <c r="G340" s="301"/>
      <c r="H340" s="135">
        <v>5</v>
      </c>
      <c r="I340" s="282" t="s">
        <v>331</v>
      </c>
      <c r="J340" s="283"/>
      <c r="K340" s="283"/>
      <c r="L340" s="284"/>
      <c r="M340" s="9"/>
      <c r="N340" s="289" t="s">
        <v>382</v>
      </c>
      <c r="O340" s="290"/>
      <c r="P340" s="290"/>
      <c r="Q340" s="290"/>
      <c r="R340" s="290"/>
      <c r="S340" s="290"/>
      <c r="T340" s="290"/>
      <c r="U340" s="291"/>
      <c r="V340" s="79"/>
      <c r="W340" s="2"/>
    </row>
    <row r="341" spans="1:23" ht="20.100000000000001" customHeight="1" x14ac:dyDescent="0.2">
      <c r="A341" s="78"/>
      <c r="B341" s="27"/>
      <c r="C341" s="133"/>
      <c r="D341" s="297"/>
      <c r="E341" s="302"/>
      <c r="F341" s="303"/>
      <c r="G341" s="303"/>
      <c r="H341" s="135">
        <v>6</v>
      </c>
      <c r="I341" s="282" t="s">
        <v>295</v>
      </c>
      <c r="J341" s="283"/>
      <c r="K341" s="283"/>
      <c r="L341" s="284"/>
      <c r="M341" s="9"/>
      <c r="N341" s="289" t="s">
        <v>370</v>
      </c>
      <c r="O341" s="290"/>
      <c r="P341" s="290"/>
      <c r="Q341" s="290"/>
      <c r="R341" s="290"/>
      <c r="S341" s="290"/>
      <c r="T341" s="290"/>
      <c r="U341" s="291"/>
      <c r="V341" s="79"/>
      <c r="W341" s="2"/>
    </row>
    <row r="342" spans="1:23" ht="20.100000000000001" customHeight="1" x14ac:dyDescent="0.2">
      <c r="A342" s="78"/>
      <c r="B342" s="27"/>
      <c r="C342" s="133"/>
      <c r="D342" s="295">
        <v>21</v>
      </c>
      <c r="E342" s="298" t="s">
        <v>291</v>
      </c>
      <c r="F342" s="299"/>
      <c r="G342" s="299"/>
      <c r="H342" s="135">
        <v>1</v>
      </c>
      <c r="I342" s="282" t="s">
        <v>397</v>
      </c>
      <c r="J342" s="283"/>
      <c r="K342" s="283"/>
      <c r="L342" s="284"/>
      <c r="M342" s="9"/>
      <c r="N342" s="289" t="s">
        <v>383</v>
      </c>
      <c r="O342" s="290"/>
      <c r="P342" s="290"/>
      <c r="Q342" s="290"/>
      <c r="R342" s="290"/>
      <c r="S342" s="290"/>
      <c r="T342" s="290"/>
      <c r="U342" s="291"/>
      <c r="V342" s="79"/>
      <c r="W342" s="2"/>
    </row>
    <row r="343" spans="1:23" ht="20.100000000000001" customHeight="1" x14ac:dyDescent="0.2">
      <c r="A343" s="78"/>
      <c r="B343" s="27"/>
      <c r="C343" s="133"/>
      <c r="D343" s="296"/>
      <c r="E343" s="300"/>
      <c r="F343" s="301"/>
      <c r="G343" s="301"/>
      <c r="H343" s="136">
        <v>2</v>
      </c>
      <c r="I343" s="282" t="s">
        <v>398</v>
      </c>
      <c r="J343" s="283"/>
      <c r="K343" s="283"/>
      <c r="L343" s="284"/>
      <c r="M343" s="10"/>
      <c r="N343" s="289"/>
      <c r="O343" s="290"/>
      <c r="P343" s="290"/>
      <c r="Q343" s="290"/>
      <c r="R343" s="290"/>
      <c r="S343" s="290"/>
      <c r="T343" s="290"/>
      <c r="U343" s="291"/>
      <c r="V343" s="79"/>
      <c r="W343" s="2"/>
    </row>
    <row r="344" spans="1:23" ht="20.100000000000001" customHeight="1" x14ac:dyDescent="0.2">
      <c r="A344" s="78"/>
      <c r="B344" s="27"/>
      <c r="C344" s="133"/>
      <c r="D344" s="297"/>
      <c r="E344" s="302"/>
      <c r="F344" s="303"/>
      <c r="G344" s="303"/>
      <c r="H344" s="135">
        <v>3</v>
      </c>
      <c r="I344" s="282" t="s">
        <v>399</v>
      </c>
      <c r="J344" s="283"/>
      <c r="K344" s="283"/>
      <c r="L344" s="284"/>
      <c r="M344" s="11"/>
      <c r="N344" s="289" t="s">
        <v>394</v>
      </c>
      <c r="O344" s="290"/>
      <c r="P344" s="290"/>
      <c r="Q344" s="290"/>
      <c r="R344" s="290"/>
      <c r="S344" s="290"/>
      <c r="T344" s="290"/>
      <c r="U344" s="291"/>
      <c r="V344" s="79"/>
      <c r="W344" s="2"/>
    </row>
    <row r="345" spans="1:23" ht="20.100000000000001" customHeight="1" x14ac:dyDescent="0.2">
      <c r="A345" s="78"/>
      <c r="B345" s="27"/>
      <c r="C345" s="133"/>
      <c r="D345" s="295">
        <v>22</v>
      </c>
      <c r="E345" s="298" t="s">
        <v>292</v>
      </c>
      <c r="F345" s="299"/>
      <c r="G345" s="299"/>
      <c r="H345" s="135">
        <v>1</v>
      </c>
      <c r="I345" s="282" t="s">
        <v>332</v>
      </c>
      <c r="J345" s="283"/>
      <c r="K345" s="283"/>
      <c r="L345" s="284"/>
      <c r="M345" s="13"/>
      <c r="N345" s="289"/>
      <c r="O345" s="290"/>
      <c r="P345" s="290"/>
      <c r="Q345" s="290"/>
      <c r="R345" s="290"/>
      <c r="S345" s="290"/>
      <c r="T345" s="290"/>
      <c r="U345" s="291"/>
      <c r="V345" s="79"/>
      <c r="W345" s="2"/>
    </row>
    <row r="346" spans="1:23" ht="20.100000000000001" customHeight="1" x14ac:dyDescent="0.2">
      <c r="A346" s="78"/>
      <c r="B346" s="27"/>
      <c r="C346" s="133"/>
      <c r="D346" s="296"/>
      <c r="E346" s="300"/>
      <c r="F346" s="301"/>
      <c r="G346" s="301"/>
      <c r="H346" s="135">
        <v>2</v>
      </c>
      <c r="I346" s="282" t="s">
        <v>333</v>
      </c>
      <c r="J346" s="283"/>
      <c r="K346" s="283"/>
      <c r="L346" s="284"/>
      <c r="M346" s="9"/>
      <c r="N346" s="289"/>
      <c r="O346" s="290"/>
      <c r="P346" s="290"/>
      <c r="Q346" s="290"/>
      <c r="R346" s="290"/>
      <c r="S346" s="290"/>
      <c r="T346" s="290"/>
      <c r="U346" s="291"/>
      <c r="V346" s="79"/>
      <c r="W346" s="2"/>
    </row>
    <row r="347" spans="1:23" ht="20.100000000000001" customHeight="1" x14ac:dyDescent="0.2">
      <c r="A347" s="78"/>
      <c r="B347" s="27"/>
      <c r="C347" s="133"/>
      <c r="D347" s="296"/>
      <c r="E347" s="300"/>
      <c r="F347" s="301"/>
      <c r="G347" s="301"/>
      <c r="H347" s="135">
        <v>3</v>
      </c>
      <c r="I347" s="282" t="s">
        <v>334</v>
      </c>
      <c r="J347" s="283"/>
      <c r="K347" s="283"/>
      <c r="L347" s="284"/>
      <c r="M347" s="9"/>
      <c r="N347" s="289"/>
      <c r="O347" s="290"/>
      <c r="P347" s="290"/>
      <c r="Q347" s="290"/>
      <c r="R347" s="290"/>
      <c r="S347" s="290"/>
      <c r="T347" s="290"/>
      <c r="U347" s="291"/>
      <c r="V347" s="79"/>
      <c r="W347" s="2"/>
    </row>
    <row r="348" spans="1:23" ht="20.100000000000001" customHeight="1" x14ac:dyDescent="0.2">
      <c r="A348" s="78"/>
      <c r="B348" s="27"/>
      <c r="C348" s="133"/>
      <c r="D348" s="296"/>
      <c r="E348" s="300"/>
      <c r="F348" s="301"/>
      <c r="G348" s="301"/>
      <c r="H348" s="135">
        <v>4</v>
      </c>
      <c r="I348" s="282" t="s">
        <v>335</v>
      </c>
      <c r="J348" s="283"/>
      <c r="K348" s="283"/>
      <c r="L348" s="284"/>
      <c r="M348" s="9"/>
      <c r="N348" s="289"/>
      <c r="O348" s="290"/>
      <c r="P348" s="290"/>
      <c r="Q348" s="290"/>
      <c r="R348" s="290"/>
      <c r="S348" s="290"/>
      <c r="T348" s="290"/>
      <c r="U348" s="291"/>
      <c r="V348" s="79"/>
      <c r="W348" s="2"/>
    </row>
    <row r="349" spans="1:23" ht="20.100000000000001" customHeight="1" x14ac:dyDescent="0.2">
      <c r="A349" s="78"/>
      <c r="B349" s="27"/>
      <c r="C349" s="133"/>
      <c r="D349" s="296"/>
      <c r="E349" s="300"/>
      <c r="F349" s="301"/>
      <c r="G349" s="301"/>
      <c r="H349" s="135">
        <v>5</v>
      </c>
      <c r="I349" s="282" t="s">
        <v>336</v>
      </c>
      <c r="J349" s="283"/>
      <c r="K349" s="283"/>
      <c r="L349" s="284"/>
      <c r="M349" s="9"/>
      <c r="N349" s="289"/>
      <c r="O349" s="290"/>
      <c r="P349" s="290"/>
      <c r="Q349" s="290"/>
      <c r="R349" s="290"/>
      <c r="S349" s="290"/>
      <c r="T349" s="290"/>
      <c r="U349" s="291"/>
      <c r="V349" s="79"/>
      <c r="W349" s="2"/>
    </row>
    <row r="350" spans="1:23" ht="20.100000000000001" customHeight="1" x14ac:dyDescent="0.2">
      <c r="A350" s="78"/>
      <c r="B350" s="27"/>
      <c r="C350" s="133"/>
      <c r="D350" s="296"/>
      <c r="E350" s="300"/>
      <c r="F350" s="301"/>
      <c r="G350" s="301"/>
      <c r="H350" s="135">
        <v>6</v>
      </c>
      <c r="I350" s="282" t="s">
        <v>337</v>
      </c>
      <c r="J350" s="283"/>
      <c r="K350" s="283"/>
      <c r="L350" s="284"/>
      <c r="M350" s="9"/>
      <c r="N350" s="289"/>
      <c r="O350" s="290"/>
      <c r="P350" s="290"/>
      <c r="Q350" s="290"/>
      <c r="R350" s="290"/>
      <c r="S350" s="290"/>
      <c r="T350" s="290"/>
      <c r="U350" s="291"/>
      <c r="V350" s="79"/>
      <c r="W350" s="2"/>
    </row>
    <row r="351" spans="1:23" ht="20.100000000000001" customHeight="1" x14ac:dyDescent="0.2">
      <c r="A351" s="78"/>
      <c r="B351" s="27"/>
      <c r="C351" s="133"/>
      <c r="D351" s="297"/>
      <c r="E351" s="302"/>
      <c r="F351" s="303"/>
      <c r="G351" s="303"/>
      <c r="H351" s="135">
        <v>7</v>
      </c>
      <c r="I351" s="282" t="s">
        <v>295</v>
      </c>
      <c r="J351" s="283"/>
      <c r="K351" s="283"/>
      <c r="L351" s="284"/>
      <c r="M351" s="9"/>
      <c r="N351" s="289" t="s">
        <v>384</v>
      </c>
      <c r="O351" s="290"/>
      <c r="P351" s="290"/>
      <c r="Q351" s="290"/>
      <c r="R351" s="290"/>
      <c r="S351" s="290"/>
      <c r="T351" s="290"/>
      <c r="U351" s="291"/>
      <c r="V351" s="79"/>
      <c r="W351" s="2"/>
    </row>
    <row r="352" spans="1:23" ht="20.100000000000001" customHeight="1" x14ac:dyDescent="0.2">
      <c r="A352" s="78"/>
      <c r="B352" s="27"/>
      <c r="C352" s="133"/>
      <c r="D352" s="295">
        <v>23</v>
      </c>
      <c r="E352" s="298" t="s">
        <v>293</v>
      </c>
      <c r="F352" s="299"/>
      <c r="G352" s="299"/>
      <c r="H352" s="135">
        <v>1</v>
      </c>
      <c r="I352" s="282" t="s">
        <v>459</v>
      </c>
      <c r="J352" s="283"/>
      <c r="K352" s="283"/>
      <c r="L352" s="284"/>
      <c r="M352" s="9"/>
      <c r="N352" s="289" t="s">
        <v>385</v>
      </c>
      <c r="O352" s="290"/>
      <c r="P352" s="290"/>
      <c r="Q352" s="290"/>
      <c r="R352" s="290"/>
      <c r="S352" s="290"/>
      <c r="T352" s="290"/>
      <c r="U352" s="291"/>
      <c r="V352" s="79"/>
      <c r="W352" s="2"/>
    </row>
    <row r="353" spans="1:23" ht="20.100000000000001" customHeight="1" x14ac:dyDescent="0.2">
      <c r="A353" s="78"/>
      <c r="B353" s="27"/>
      <c r="C353" s="133"/>
      <c r="D353" s="296"/>
      <c r="E353" s="300"/>
      <c r="F353" s="301"/>
      <c r="G353" s="301"/>
      <c r="H353" s="135">
        <v>2</v>
      </c>
      <c r="I353" s="282" t="s">
        <v>338</v>
      </c>
      <c r="J353" s="283"/>
      <c r="K353" s="283"/>
      <c r="L353" s="284"/>
      <c r="M353" s="9"/>
      <c r="N353" s="289" t="s">
        <v>386</v>
      </c>
      <c r="O353" s="290"/>
      <c r="P353" s="290"/>
      <c r="Q353" s="290"/>
      <c r="R353" s="290"/>
      <c r="S353" s="290"/>
      <c r="T353" s="290"/>
      <c r="U353" s="291"/>
      <c r="V353" s="79"/>
      <c r="W353" s="2"/>
    </row>
    <row r="354" spans="1:23" ht="20.100000000000001" customHeight="1" x14ac:dyDescent="0.2">
      <c r="A354" s="78"/>
      <c r="B354" s="27"/>
      <c r="C354" s="133"/>
      <c r="D354" s="296"/>
      <c r="E354" s="300"/>
      <c r="F354" s="301"/>
      <c r="G354" s="301"/>
      <c r="H354" s="135">
        <v>3</v>
      </c>
      <c r="I354" s="282" t="s">
        <v>339</v>
      </c>
      <c r="J354" s="283"/>
      <c r="K354" s="283"/>
      <c r="L354" s="284"/>
      <c r="M354" s="9"/>
      <c r="N354" s="289" t="s">
        <v>387</v>
      </c>
      <c r="O354" s="290"/>
      <c r="P354" s="290"/>
      <c r="Q354" s="290"/>
      <c r="R354" s="290"/>
      <c r="S354" s="290"/>
      <c r="T354" s="290"/>
      <c r="U354" s="291"/>
      <c r="V354" s="79"/>
      <c r="W354" s="2"/>
    </row>
    <row r="355" spans="1:23" ht="20.100000000000001" customHeight="1" x14ac:dyDescent="0.2">
      <c r="A355" s="78"/>
      <c r="B355" s="27"/>
      <c r="C355" s="133"/>
      <c r="D355" s="296"/>
      <c r="E355" s="300"/>
      <c r="F355" s="301"/>
      <c r="G355" s="301"/>
      <c r="H355" s="135">
        <v>4</v>
      </c>
      <c r="I355" s="282" t="s">
        <v>400</v>
      </c>
      <c r="J355" s="283"/>
      <c r="K355" s="283"/>
      <c r="L355" s="284"/>
      <c r="M355" s="9"/>
      <c r="N355" s="289"/>
      <c r="O355" s="290"/>
      <c r="P355" s="290"/>
      <c r="Q355" s="290"/>
      <c r="R355" s="290"/>
      <c r="S355" s="290"/>
      <c r="T355" s="290"/>
      <c r="U355" s="291"/>
      <c r="V355" s="79"/>
      <c r="W355" s="2"/>
    </row>
    <row r="356" spans="1:23" ht="20.100000000000001" customHeight="1" x14ac:dyDescent="0.2">
      <c r="A356" s="78"/>
      <c r="B356" s="27"/>
      <c r="C356" s="133"/>
      <c r="D356" s="296"/>
      <c r="E356" s="300"/>
      <c r="F356" s="301"/>
      <c r="G356" s="301"/>
      <c r="H356" s="135">
        <v>5</v>
      </c>
      <c r="I356" s="282" t="s">
        <v>340</v>
      </c>
      <c r="J356" s="283"/>
      <c r="K356" s="283"/>
      <c r="L356" s="284"/>
      <c r="M356" s="13"/>
      <c r="N356" s="289" t="s">
        <v>388</v>
      </c>
      <c r="O356" s="290"/>
      <c r="P356" s="290"/>
      <c r="Q356" s="290"/>
      <c r="R356" s="290"/>
      <c r="S356" s="290"/>
      <c r="T356" s="290"/>
      <c r="U356" s="291"/>
      <c r="V356" s="79"/>
      <c r="W356" s="2"/>
    </row>
    <row r="357" spans="1:23" ht="20.100000000000001" customHeight="1" x14ac:dyDescent="0.2">
      <c r="A357" s="78"/>
      <c r="B357" s="27"/>
      <c r="C357" s="133"/>
      <c r="D357" s="297"/>
      <c r="E357" s="302"/>
      <c r="F357" s="303"/>
      <c r="G357" s="303"/>
      <c r="H357" s="136">
        <v>6</v>
      </c>
      <c r="I357" s="282" t="s">
        <v>399</v>
      </c>
      <c r="J357" s="283"/>
      <c r="K357" s="283"/>
      <c r="L357" s="284"/>
      <c r="M357" s="10"/>
      <c r="N357" s="289" t="s">
        <v>370</v>
      </c>
      <c r="O357" s="290"/>
      <c r="P357" s="290"/>
      <c r="Q357" s="290"/>
      <c r="R357" s="290"/>
      <c r="S357" s="290"/>
      <c r="T357" s="290"/>
      <c r="U357" s="291"/>
      <c r="V357" s="79"/>
      <c r="W357" s="2"/>
    </row>
    <row r="358" spans="1:23" ht="20.100000000000001" customHeight="1" x14ac:dyDescent="0.2">
      <c r="A358" s="78"/>
      <c r="B358" s="27"/>
      <c r="C358" s="133"/>
      <c r="D358" s="295">
        <v>24</v>
      </c>
      <c r="E358" s="298" t="s">
        <v>294</v>
      </c>
      <c r="F358" s="299"/>
      <c r="G358" s="299"/>
      <c r="H358" s="135">
        <v>1</v>
      </c>
      <c r="I358" s="282" t="s">
        <v>341</v>
      </c>
      <c r="J358" s="283"/>
      <c r="K358" s="283"/>
      <c r="L358" s="284"/>
      <c r="M358" s="9"/>
      <c r="N358" s="289" t="s">
        <v>389</v>
      </c>
      <c r="O358" s="290"/>
      <c r="P358" s="290"/>
      <c r="Q358" s="290"/>
      <c r="R358" s="290"/>
      <c r="S358" s="290"/>
      <c r="T358" s="290"/>
      <c r="U358" s="291"/>
      <c r="V358" s="79"/>
      <c r="W358" s="2"/>
    </row>
    <row r="359" spans="1:23" ht="20.100000000000001" customHeight="1" x14ac:dyDescent="0.2">
      <c r="A359" s="78"/>
      <c r="B359" s="27"/>
      <c r="C359" s="133"/>
      <c r="D359" s="296"/>
      <c r="E359" s="300"/>
      <c r="F359" s="301"/>
      <c r="G359" s="301"/>
      <c r="H359" s="135">
        <v>2</v>
      </c>
      <c r="I359" s="298" t="s">
        <v>342</v>
      </c>
      <c r="J359" s="299"/>
      <c r="K359" s="299"/>
      <c r="L359" s="307"/>
      <c r="M359" s="9"/>
      <c r="N359" s="289" t="s">
        <v>395</v>
      </c>
      <c r="O359" s="290"/>
      <c r="P359" s="290"/>
      <c r="Q359" s="290"/>
      <c r="R359" s="290"/>
      <c r="S359" s="290"/>
      <c r="T359" s="290"/>
      <c r="U359" s="291"/>
      <c r="V359" s="79"/>
      <c r="W359" s="2"/>
    </row>
    <row r="360" spans="1:23" ht="20.100000000000001" customHeight="1" x14ac:dyDescent="0.2">
      <c r="A360" s="78"/>
      <c r="B360" s="27"/>
      <c r="C360" s="133"/>
      <c r="D360" s="296"/>
      <c r="E360" s="300"/>
      <c r="F360" s="301"/>
      <c r="G360" s="301"/>
      <c r="H360" s="135">
        <v>3</v>
      </c>
      <c r="I360" s="282" t="s">
        <v>460</v>
      </c>
      <c r="J360" s="283"/>
      <c r="K360" s="283"/>
      <c r="L360" s="284"/>
      <c r="M360" s="9"/>
      <c r="N360" s="289" t="s">
        <v>461</v>
      </c>
      <c r="O360" s="290"/>
      <c r="P360" s="290"/>
      <c r="Q360" s="290"/>
      <c r="R360" s="290"/>
      <c r="S360" s="290"/>
      <c r="T360" s="290"/>
      <c r="U360" s="291"/>
      <c r="V360" s="79"/>
      <c r="W360" s="2"/>
    </row>
    <row r="361" spans="1:23" ht="20.100000000000001" customHeight="1" x14ac:dyDescent="0.2">
      <c r="A361" s="78"/>
      <c r="B361" s="27"/>
      <c r="C361" s="133"/>
      <c r="D361" s="296"/>
      <c r="E361" s="300"/>
      <c r="F361" s="301"/>
      <c r="G361" s="301"/>
      <c r="H361" s="144">
        <v>4</v>
      </c>
      <c r="I361" s="282" t="s">
        <v>343</v>
      </c>
      <c r="J361" s="283"/>
      <c r="K361" s="283"/>
      <c r="L361" s="284"/>
      <c r="M361" s="9"/>
      <c r="N361" s="289" t="s">
        <v>390</v>
      </c>
      <c r="O361" s="290"/>
      <c r="P361" s="290"/>
      <c r="Q361" s="290"/>
      <c r="R361" s="290"/>
      <c r="S361" s="290"/>
      <c r="T361" s="290"/>
      <c r="U361" s="291"/>
      <c r="V361" s="79"/>
      <c r="W361" s="2"/>
    </row>
    <row r="362" spans="1:23" ht="20.100000000000001" customHeight="1" x14ac:dyDescent="0.2">
      <c r="A362" s="78"/>
      <c r="B362" s="27"/>
      <c r="C362" s="133"/>
      <c r="D362" s="296"/>
      <c r="E362" s="300"/>
      <c r="F362" s="301"/>
      <c r="G362" s="301"/>
      <c r="H362" s="144">
        <v>5</v>
      </c>
      <c r="I362" s="282" t="s">
        <v>226</v>
      </c>
      <c r="J362" s="283"/>
      <c r="K362" s="283"/>
      <c r="L362" s="284"/>
      <c r="M362" s="9"/>
      <c r="N362" s="289"/>
      <c r="O362" s="290"/>
      <c r="P362" s="290"/>
      <c r="Q362" s="290"/>
      <c r="R362" s="290"/>
      <c r="S362" s="290"/>
      <c r="T362" s="290"/>
      <c r="U362" s="291"/>
      <c r="V362" s="79"/>
      <c r="W362" s="2"/>
    </row>
    <row r="363" spans="1:23" ht="20.100000000000001" customHeight="1" x14ac:dyDescent="0.2">
      <c r="A363" s="78"/>
      <c r="B363" s="27"/>
      <c r="C363" s="133"/>
      <c r="D363" s="296"/>
      <c r="E363" s="300"/>
      <c r="F363" s="301"/>
      <c r="G363" s="301"/>
      <c r="H363" s="144">
        <v>6</v>
      </c>
      <c r="I363" s="282" t="s">
        <v>344</v>
      </c>
      <c r="J363" s="283"/>
      <c r="K363" s="283"/>
      <c r="L363" s="284"/>
      <c r="M363" s="9"/>
      <c r="N363" s="289" t="s">
        <v>391</v>
      </c>
      <c r="O363" s="290"/>
      <c r="P363" s="290"/>
      <c r="Q363" s="290"/>
      <c r="R363" s="290"/>
      <c r="S363" s="290"/>
      <c r="T363" s="290"/>
      <c r="U363" s="291"/>
      <c r="V363" s="79"/>
      <c r="W363" s="2"/>
    </row>
    <row r="364" spans="1:23" ht="20.100000000000001" customHeight="1" x14ac:dyDescent="0.2">
      <c r="A364" s="78"/>
      <c r="B364" s="27"/>
      <c r="C364" s="133"/>
      <c r="D364" s="297"/>
      <c r="E364" s="302"/>
      <c r="F364" s="303"/>
      <c r="G364" s="303"/>
      <c r="H364" s="144">
        <v>7</v>
      </c>
      <c r="I364" s="282" t="s">
        <v>295</v>
      </c>
      <c r="J364" s="283"/>
      <c r="K364" s="283"/>
      <c r="L364" s="284"/>
      <c r="M364" s="9"/>
      <c r="N364" s="289" t="s">
        <v>366</v>
      </c>
      <c r="O364" s="290"/>
      <c r="P364" s="290"/>
      <c r="Q364" s="290"/>
      <c r="R364" s="290"/>
      <c r="S364" s="290"/>
      <c r="T364" s="290"/>
      <c r="U364" s="291"/>
      <c r="V364" s="79"/>
      <c r="W364" s="2"/>
    </row>
    <row r="365" spans="1:23" ht="20.100000000000001" customHeight="1" x14ac:dyDescent="0.2">
      <c r="A365" s="78"/>
      <c r="B365" s="27"/>
      <c r="C365" s="133"/>
      <c r="D365" s="145">
        <v>25</v>
      </c>
      <c r="E365" s="304" t="s">
        <v>295</v>
      </c>
      <c r="F365" s="305"/>
      <c r="G365" s="305"/>
      <c r="H365" s="146">
        <v>1</v>
      </c>
      <c r="I365" s="285" t="s">
        <v>399</v>
      </c>
      <c r="J365" s="286"/>
      <c r="K365" s="286"/>
      <c r="L365" s="287"/>
      <c r="M365" s="12"/>
      <c r="N365" s="292" t="s">
        <v>396</v>
      </c>
      <c r="O365" s="293"/>
      <c r="P365" s="293"/>
      <c r="Q365" s="293"/>
      <c r="R365" s="293"/>
      <c r="S365" s="293"/>
      <c r="T365" s="293"/>
      <c r="U365" s="294"/>
      <c r="V365" s="79"/>
      <c r="W365" s="2"/>
    </row>
    <row r="366" spans="1:23" ht="20.100000000000001" customHeight="1" x14ac:dyDescent="0.2">
      <c r="A366" s="78"/>
      <c r="B366" s="27"/>
      <c r="C366" s="37"/>
      <c r="D366" s="139"/>
      <c r="E366" s="139"/>
      <c r="F366" s="139"/>
      <c r="G366" s="139"/>
      <c r="H366" s="139"/>
      <c r="I366" s="139"/>
      <c r="J366" s="139"/>
      <c r="K366" s="139"/>
      <c r="L366" s="139"/>
      <c r="M366" s="139"/>
      <c r="N366" s="139"/>
      <c r="O366" s="139"/>
      <c r="P366" s="139"/>
      <c r="Q366" s="139"/>
      <c r="R366" s="139"/>
      <c r="S366" s="139"/>
      <c r="T366" s="139"/>
      <c r="U366" s="123"/>
      <c r="V366" s="125"/>
      <c r="W366" s="2"/>
    </row>
    <row r="367" spans="1:23" ht="20.100000000000001" customHeight="1" x14ac:dyDescent="0.2">
      <c r="A367" s="78"/>
      <c r="B367" s="27"/>
      <c r="C367" s="37"/>
      <c r="D367" s="43">
        <v>26</v>
      </c>
      <c r="E367" s="147" t="s">
        <v>345</v>
      </c>
      <c r="F367" s="123"/>
      <c r="G367" s="123"/>
      <c r="H367" s="123"/>
      <c r="I367" s="123"/>
      <c r="J367" s="123"/>
      <c r="K367" s="123"/>
      <c r="L367" s="123"/>
      <c r="M367" s="124"/>
      <c r="N367" s="123"/>
      <c r="O367" s="123"/>
      <c r="P367" s="123"/>
      <c r="Q367" s="123"/>
      <c r="R367" s="123"/>
      <c r="S367" s="123"/>
      <c r="T367" s="123"/>
      <c r="U367" s="123"/>
      <c r="V367" s="125"/>
      <c r="W367" s="2"/>
    </row>
    <row r="368" spans="1:23" ht="54" customHeight="1" x14ac:dyDescent="0.2">
      <c r="A368" s="78">
        <f>IF(AND(M365="○",ISBLANK(E368)), 1001, 0)</f>
        <v>0</v>
      </c>
      <c r="B368" s="27"/>
      <c r="C368" s="37"/>
      <c r="D368" s="139"/>
      <c r="E368" s="288"/>
      <c r="F368" s="288"/>
      <c r="G368" s="288"/>
      <c r="H368" s="288"/>
      <c r="I368" s="288"/>
      <c r="J368" s="288"/>
      <c r="K368" s="288"/>
      <c r="L368" s="288"/>
      <c r="M368" s="288"/>
      <c r="N368" s="288"/>
      <c r="O368" s="288"/>
      <c r="P368" s="288"/>
      <c r="Q368" s="288"/>
      <c r="R368" s="288"/>
      <c r="S368" s="288"/>
      <c r="T368" s="288"/>
      <c r="U368" s="288"/>
      <c r="V368" s="125"/>
      <c r="W368" s="2"/>
    </row>
    <row r="369" spans="1:24" ht="15.75" customHeight="1" x14ac:dyDescent="0.2">
      <c r="A369" s="78"/>
      <c r="B369" s="27"/>
      <c r="C369" s="37"/>
      <c r="M369" s="139"/>
      <c r="N369" s="47"/>
      <c r="V369" s="79"/>
      <c r="W369" s="2"/>
      <c r="X369" s="44"/>
    </row>
    <row r="370" spans="1:24" ht="15.75" customHeight="1" x14ac:dyDescent="0.2">
      <c r="B370" s="79"/>
      <c r="C370" s="148"/>
      <c r="D370" s="119"/>
      <c r="E370" s="119"/>
      <c r="F370" s="119"/>
      <c r="G370" s="119"/>
      <c r="H370" s="119"/>
      <c r="I370" s="119"/>
      <c r="J370" s="119"/>
      <c r="K370" s="119"/>
      <c r="L370" s="119"/>
      <c r="M370" s="119"/>
      <c r="N370" s="119"/>
      <c r="O370" s="119"/>
      <c r="P370" s="119"/>
      <c r="Q370" s="119"/>
      <c r="R370" s="119"/>
      <c r="S370" s="119"/>
      <c r="T370" s="119"/>
      <c r="U370" s="119"/>
      <c r="V370" s="119"/>
      <c r="W370" s="80"/>
    </row>
    <row r="372" spans="1:24" ht="15.75" customHeight="1" x14ac:dyDescent="0.2">
      <c r="A372" s="149"/>
    </row>
    <row r="373" spans="1:24" ht="20.100000000000001" customHeight="1" x14ac:dyDescent="0.2">
      <c r="A373" s="78"/>
      <c r="B373" s="27"/>
      <c r="C373" s="239" t="s">
        <v>463</v>
      </c>
      <c r="D373" s="240"/>
      <c r="E373" s="240"/>
      <c r="F373" s="240"/>
      <c r="G373" s="240"/>
      <c r="H373" s="240"/>
      <c r="I373" s="80"/>
      <c r="M373" s="150"/>
    </row>
    <row r="374" spans="1:24" ht="15" customHeight="1" x14ac:dyDescent="0.2">
      <c r="A374" s="78"/>
      <c r="B374" s="27"/>
      <c r="C374" s="37"/>
      <c r="D374" s="38"/>
      <c r="E374" s="38"/>
      <c r="F374" s="38"/>
      <c r="G374" s="38"/>
      <c r="H374" s="38"/>
      <c r="I374" s="151"/>
      <c r="J374" s="39"/>
      <c r="K374" s="39"/>
      <c r="L374" s="39"/>
      <c r="M374" s="61"/>
      <c r="N374" s="61"/>
      <c r="O374" s="39"/>
      <c r="P374" s="39"/>
      <c r="Q374" s="39"/>
      <c r="R374" s="39"/>
      <c r="S374" s="39"/>
      <c r="T374" s="39"/>
      <c r="U374" s="39"/>
      <c r="V374" s="83"/>
    </row>
    <row r="375" spans="1:24" ht="15.75" hidden="1" customHeight="1" x14ac:dyDescent="0.2">
      <c r="A375" s="78"/>
      <c r="B375" s="27"/>
      <c r="C375" s="37"/>
      <c r="D375" s="38"/>
      <c r="E375" s="38"/>
      <c r="F375" s="38"/>
      <c r="G375" s="38"/>
      <c r="H375" s="38"/>
      <c r="I375" s="38"/>
      <c r="J375" s="2"/>
      <c r="K375" s="2"/>
      <c r="L375" s="2"/>
      <c r="M375" s="53"/>
      <c r="N375" s="53"/>
      <c r="O375" s="2"/>
      <c r="P375" s="2"/>
      <c r="Q375" s="2"/>
      <c r="R375" s="2"/>
      <c r="S375" s="2"/>
      <c r="T375" s="2"/>
      <c r="U375" s="2"/>
      <c r="V375" s="79"/>
    </row>
    <row r="376" spans="1:24" ht="20.100000000000001" hidden="1" customHeight="1" x14ac:dyDescent="0.2">
      <c r="A376" s="27"/>
      <c r="B376" s="27"/>
      <c r="C376" s="42"/>
      <c r="D376" s="43"/>
      <c r="E376" s="309"/>
      <c r="F376" s="309"/>
      <c r="G376" s="309"/>
      <c r="H376" s="309"/>
      <c r="I376" s="309"/>
      <c r="J376" s="309"/>
      <c r="K376" s="309"/>
      <c r="L376" s="309"/>
      <c r="M376" s="309"/>
      <c r="N376" s="309"/>
      <c r="O376" s="309"/>
      <c r="P376" s="309"/>
      <c r="Q376" s="309"/>
      <c r="R376" s="309"/>
      <c r="S376" s="309"/>
      <c r="T376" s="309"/>
      <c r="U376" s="309"/>
      <c r="V376" s="369"/>
      <c r="W376" s="2"/>
    </row>
    <row r="377" spans="1:24" ht="20.100000000000001" customHeight="1" x14ac:dyDescent="0.2">
      <c r="A377" s="78"/>
      <c r="B377" s="27"/>
      <c r="C377" s="42"/>
      <c r="D377" s="152"/>
      <c r="E377" s="385" t="s">
        <v>84</v>
      </c>
      <c r="F377" s="243"/>
      <c r="G377" s="243"/>
      <c r="H377" s="243"/>
      <c r="I377" s="243"/>
      <c r="J377" s="243"/>
      <c r="K377" s="243"/>
      <c r="L377" s="243"/>
      <c r="M377" s="244"/>
      <c r="N377" s="327" t="s">
        <v>85</v>
      </c>
      <c r="O377" s="314"/>
      <c r="P377" s="314"/>
      <c r="Q377" s="314"/>
      <c r="R377" s="314"/>
      <c r="S377" s="314"/>
      <c r="T377" s="314"/>
      <c r="U377" s="328"/>
      <c r="V377" s="41"/>
    </row>
    <row r="378" spans="1:24" ht="20.100000000000001" customHeight="1" x14ac:dyDescent="0.2">
      <c r="A378" s="27"/>
      <c r="B378" s="27"/>
      <c r="C378" s="42"/>
      <c r="D378" s="155">
        <v>1</v>
      </c>
      <c r="E378" s="257"/>
      <c r="F378" s="258"/>
      <c r="G378" s="258"/>
      <c r="H378" s="258"/>
      <c r="I378" s="258"/>
      <c r="J378" s="258"/>
      <c r="K378" s="258"/>
      <c r="L378" s="258"/>
      <c r="M378" s="259"/>
      <c r="N378" s="257"/>
      <c r="O378" s="258"/>
      <c r="P378" s="258"/>
      <c r="Q378" s="258"/>
      <c r="R378" s="258"/>
      <c r="S378" s="258"/>
      <c r="T378" s="258"/>
      <c r="U378" s="334"/>
      <c r="V378" s="41"/>
      <c r="W378" s="2"/>
    </row>
    <row r="379" spans="1:24" ht="20.100000000000001" customHeight="1" x14ac:dyDescent="0.2">
      <c r="A379" s="27"/>
      <c r="B379" s="27"/>
      <c r="C379" s="42"/>
      <c r="D379" s="156">
        <f>D378+1</f>
        <v>2</v>
      </c>
      <c r="E379" s="245"/>
      <c r="F379" s="246"/>
      <c r="G379" s="246"/>
      <c r="H379" s="246"/>
      <c r="I379" s="246"/>
      <c r="J379" s="246"/>
      <c r="K379" s="246"/>
      <c r="L379" s="246"/>
      <c r="M379" s="247"/>
      <c r="N379" s="245"/>
      <c r="O379" s="246"/>
      <c r="P379" s="246"/>
      <c r="Q379" s="246"/>
      <c r="R379" s="246"/>
      <c r="S379" s="246"/>
      <c r="T379" s="246"/>
      <c r="U379" s="335"/>
      <c r="V379" s="41"/>
      <c r="W379" s="2"/>
    </row>
    <row r="380" spans="1:24" ht="20.100000000000001" customHeight="1" x14ac:dyDescent="0.2">
      <c r="A380" s="27"/>
      <c r="B380" s="27"/>
      <c r="C380" s="42"/>
      <c r="D380" s="156">
        <f t="shared" ref="D380:D386" si="0">D379+1</f>
        <v>3</v>
      </c>
      <c r="E380" s="245"/>
      <c r="F380" s="246"/>
      <c r="G380" s="246"/>
      <c r="H380" s="246"/>
      <c r="I380" s="246"/>
      <c r="J380" s="246"/>
      <c r="K380" s="246"/>
      <c r="L380" s="246"/>
      <c r="M380" s="247"/>
      <c r="N380" s="245"/>
      <c r="O380" s="246"/>
      <c r="P380" s="246"/>
      <c r="Q380" s="246"/>
      <c r="R380" s="246"/>
      <c r="S380" s="246"/>
      <c r="T380" s="246"/>
      <c r="U380" s="335"/>
      <c r="V380" s="41"/>
      <c r="W380" s="2"/>
    </row>
    <row r="381" spans="1:24" ht="20.100000000000001" customHeight="1" x14ac:dyDescent="0.2">
      <c r="A381" s="27"/>
      <c r="B381" s="27"/>
      <c r="C381" s="42"/>
      <c r="D381" s="156">
        <f t="shared" si="0"/>
        <v>4</v>
      </c>
      <c r="E381" s="245"/>
      <c r="F381" s="246"/>
      <c r="G381" s="246"/>
      <c r="H381" s="246"/>
      <c r="I381" s="246"/>
      <c r="J381" s="246"/>
      <c r="K381" s="246"/>
      <c r="L381" s="246"/>
      <c r="M381" s="247"/>
      <c r="N381" s="245"/>
      <c r="O381" s="246"/>
      <c r="P381" s="246"/>
      <c r="Q381" s="246"/>
      <c r="R381" s="246"/>
      <c r="S381" s="246"/>
      <c r="T381" s="246"/>
      <c r="U381" s="335"/>
      <c r="V381" s="41"/>
      <c r="W381" s="2"/>
    </row>
    <row r="382" spans="1:24" ht="20.100000000000001" customHeight="1" x14ac:dyDescent="0.2">
      <c r="A382" s="27"/>
      <c r="B382" s="27"/>
      <c r="C382" s="42"/>
      <c r="D382" s="156">
        <f t="shared" si="0"/>
        <v>5</v>
      </c>
      <c r="E382" s="245"/>
      <c r="F382" s="246"/>
      <c r="G382" s="246"/>
      <c r="H382" s="246"/>
      <c r="I382" s="246"/>
      <c r="J382" s="246"/>
      <c r="K382" s="246"/>
      <c r="L382" s="246"/>
      <c r="M382" s="247"/>
      <c r="N382" s="245"/>
      <c r="O382" s="246"/>
      <c r="P382" s="246"/>
      <c r="Q382" s="246"/>
      <c r="R382" s="246"/>
      <c r="S382" s="246"/>
      <c r="T382" s="246"/>
      <c r="U382" s="335"/>
      <c r="V382" s="41"/>
      <c r="W382" s="2"/>
    </row>
    <row r="383" spans="1:24" ht="20.100000000000001" customHeight="1" x14ac:dyDescent="0.2">
      <c r="A383" s="27"/>
      <c r="B383" s="27"/>
      <c r="C383" s="42"/>
      <c r="D383" s="156">
        <f t="shared" si="0"/>
        <v>6</v>
      </c>
      <c r="E383" s="245"/>
      <c r="F383" s="246"/>
      <c r="G383" s="246"/>
      <c r="H383" s="246"/>
      <c r="I383" s="246"/>
      <c r="J383" s="246"/>
      <c r="K383" s="246"/>
      <c r="L383" s="246"/>
      <c r="M383" s="247"/>
      <c r="N383" s="245"/>
      <c r="O383" s="246"/>
      <c r="P383" s="246"/>
      <c r="Q383" s="246"/>
      <c r="R383" s="246"/>
      <c r="S383" s="246"/>
      <c r="T383" s="246"/>
      <c r="U383" s="335"/>
      <c r="V383" s="41"/>
      <c r="W383" s="2"/>
    </row>
    <row r="384" spans="1:24" ht="20.100000000000001" customHeight="1" x14ac:dyDescent="0.2">
      <c r="A384" s="27"/>
      <c r="B384" s="27"/>
      <c r="C384" s="42"/>
      <c r="D384" s="156">
        <f t="shared" si="0"/>
        <v>7</v>
      </c>
      <c r="E384" s="245"/>
      <c r="F384" s="246"/>
      <c r="G384" s="246"/>
      <c r="H384" s="246"/>
      <c r="I384" s="246"/>
      <c r="J384" s="246"/>
      <c r="K384" s="246"/>
      <c r="L384" s="246"/>
      <c r="M384" s="247"/>
      <c r="N384" s="245"/>
      <c r="O384" s="246"/>
      <c r="P384" s="246"/>
      <c r="Q384" s="246"/>
      <c r="R384" s="246"/>
      <c r="S384" s="246"/>
      <c r="T384" s="246"/>
      <c r="U384" s="335"/>
      <c r="V384" s="41"/>
      <c r="W384" s="2"/>
    </row>
    <row r="385" spans="1:23" ht="20.100000000000001" customHeight="1" x14ac:dyDescent="0.2">
      <c r="A385" s="27"/>
      <c r="B385" s="27"/>
      <c r="C385" s="42"/>
      <c r="D385" s="156">
        <f t="shared" si="0"/>
        <v>8</v>
      </c>
      <c r="E385" s="245"/>
      <c r="F385" s="246"/>
      <c r="G385" s="246"/>
      <c r="H385" s="246"/>
      <c r="I385" s="246"/>
      <c r="J385" s="246"/>
      <c r="K385" s="246"/>
      <c r="L385" s="246"/>
      <c r="M385" s="247"/>
      <c r="N385" s="245"/>
      <c r="O385" s="246"/>
      <c r="P385" s="246"/>
      <c r="Q385" s="246"/>
      <c r="R385" s="246"/>
      <c r="S385" s="246"/>
      <c r="T385" s="246"/>
      <c r="U385" s="335"/>
      <c r="V385" s="41"/>
      <c r="W385" s="2"/>
    </row>
    <row r="386" spans="1:23" ht="20.100000000000001" customHeight="1" x14ac:dyDescent="0.2">
      <c r="A386" s="27"/>
      <c r="B386" s="27"/>
      <c r="C386" s="42"/>
      <c r="D386" s="157">
        <f t="shared" si="0"/>
        <v>9</v>
      </c>
      <c r="E386" s="231"/>
      <c r="F386" s="232"/>
      <c r="G386" s="232"/>
      <c r="H386" s="232"/>
      <c r="I386" s="232"/>
      <c r="J386" s="232"/>
      <c r="K386" s="232"/>
      <c r="L386" s="232"/>
      <c r="M386" s="233"/>
      <c r="N386" s="231"/>
      <c r="O386" s="232"/>
      <c r="P386" s="232"/>
      <c r="Q386" s="232"/>
      <c r="R386" s="232"/>
      <c r="S386" s="232"/>
      <c r="T386" s="232"/>
      <c r="U386" s="306"/>
      <c r="V386" s="41"/>
      <c r="W386" s="2"/>
    </row>
    <row r="387" spans="1:23" ht="15.75" customHeight="1" x14ac:dyDescent="0.2">
      <c r="A387" s="27"/>
      <c r="B387" s="27"/>
      <c r="C387" s="42"/>
      <c r="D387" s="43"/>
      <c r="E387" s="370"/>
      <c r="F387" s="370"/>
      <c r="G387" s="370"/>
      <c r="H387" s="370"/>
      <c r="I387" s="139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1"/>
      <c r="W387" s="2"/>
    </row>
    <row r="388" spans="1:23" ht="15.75" customHeight="1" x14ac:dyDescent="0.2">
      <c r="A388" s="27"/>
      <c r="B388" s="27"/>
      <c r="C388" s="158"/>
      <c r="D388" s="159"/>
      <c r="E388" s="57"/>
      <c r="F388" s="57"/>
      <c r="G388" s="57"/>
      <c r="H388" s="57"/>
      <c r="I388" s="160"/>
      <c r="J388" s="161"/>
      <c r="K388" s="161"/>
      <c r="L388" s="161"/>
      <c r="M388" s="161"/>
      <c r="N388" s="161"/>
      <c r="O388" s="161"/>
      <c r="P388" s="161"/>
      <c r="Q388" s="161"/>
      <c r="R388" s="161"/>
      <c r="S388" s="161"/>
      <c r="T388" s="161"/>
      <c r="U388" s="161"/>
      <c r="V388" s="59"/>
      <c r="W388" s="2"/>
    </row>
    <row r="390" spans="1:23" ht="15.75" customHeight="1" x14ac:dyDescent="0.2">
      <c r="A390" s="149"/>
    </row>
    <row r="391" spans="1:23" ht="20.100000000000001" customHeight="1" x14ac:dyDescent="0.2">
      <c r="A391" s="78"/>
      <c r="B391" s="27"/>
      <c r="C391" s="239" t="s">
        <v>464</v>
      </c>
      <c r="D391" s="240"/>
      <c r="E391" s="240"/>
      <c r="F391" s="240"/>
      <c r="G391" s="240"/>
      <c r="H391" s="240"/>
      <c r="I391" s="80"/>
      <c r="M391" s="150"/>
    </row>
    <row r="392" spans="1:23" ht="15" customHeight="1" x14ac:dyDescent="0.2">
      <c r="A392" s="78"/>
      <c r="B392" s="27"/>
      <c r="C392" s="37"/>
      <c r="D392" s="38"/>
      <c r="E392" s="38"/>
      <c r="F392" s="38"/>
      <c r="G392" s="38"/>
      <c r="H392" s="38"/>
      <c r="I392" s="151"/>
      <c r="J392" s="39"/>
      <c r="K392" s="39"/>
      <c r="L392" s="39"/>
      <c r="M392" s="61"/>
      <c r="N392" s="61"/>
      <c r="O392" s="39"/>
      <c r="P392" s="39"/>
      <c r="Q392" s="39"/>
      <c r="R392" s="39"/>
      <c r="S392" s="39"/>
      <c r="T392" s="39"/>
      <c r="U392" s="39"/>
      <c r="V392" s="83"/>
    </row>
    <row r="393" spans="1:23" ht="20.100000000000001" customHeight="1" x14ac:dyDescent="0.2">
      <c r="A393" s="78"/>
      <c r="B393" s="27"/>
      <c r="C393" s="37"/>
      <c r="D393" s="162" t="s">
        <v>88</v>
      </c>
      <c r="E393" s="38"/>
      <c r="F393" s="38"/>
      <c r="G393" s="38"/>
      <c r="H393" s="38"/>
      <c r="I393" s="38"/>
      <c r="J393" s="2"/>
      <c r="K393" s="2"/>
      <c r="L393" s="2"/>
      <c r="M393" s="53"/>
      <c r="N393" s="53"/>
      <c r="O393" s="2"/>
      <c r="P393" s="2"/>
      <c r="Q393" s="2"/>
      <c r="R393" s="2"/>
      <c r="S393" s="2"/>
      <c r="T393" s="2"/>
      <c r="U393" s="2"/>
      <c r="V393" s="79"/>
    </row>
    <row r="394" spans="1:23" ht="30" customHeight="1" x14ac:dyDescent="0.2">
      <c r="A394" s="27"/>
      <c r="B394" s="27"/>
      <c r="C394" s="37"/>
      <c r="D394" s="206" t="s">
        <v>468</v>
      </c>
      <c r="E394" s="206"/>
      <c r="F394" s="206"/>
      <c r="G394" s="206"/>
      <c r="H394" s="206"/>
      <c r="I394" s="206"/>
      <c r="J394" s="206"/>
      <c r="K394" s="206"/>
      <c r="L394" s="206"/>
      <c r="M394" s="206"/>
      <c r="N394" s="206"/>
      <c r="O394" s="206"/>
      <c r="P394" s="206"/>
      <c r="Q394" s="206"/>
      <c r="R394" s="206"/>
      <c r="S394" s="206"/>
      <c r="T394" s="206"/>
      <c r="U394" s="206"/>
      <c r="V394" s="79"/>
    </row>
    <row r="395" spans="1:23" ht="30" customHeight="1" x14ac:dyDescent="0.2">
      <c r="A395" s="27"/>
      <c r="B395" s="27"/>
      <c r="C395" s="133"/>
      <c r="D395" s="163" t="s">
        <v>80</v>
      </c>
      <c r="E395" s="164"/>
      <c r="F395" s="164"/>
      <c r="G395" s="164"/>
      <c r="H395" s="164"/>
      <c r="I395" s="164"/>
      <c r="J395" s="165" t="s">
        <v>89</v>
      </c>
      <c r="K395" s="89"/>
      <c r="L395" s="166"/>
      <c r="M395" s="279" t="s">
        <v>432</v>
      </c>
      <c r="N395" s="280"/>
      <c r="O395" s="281"/>
      <c r="P395" s="263" t="str">
        <f>"有効期間　" &amp; 日付例_s</f>
        <v>有効期間　例)2023/4/1</v>
      </c>
      <c r="Q395" s="263"/>
      <c r="R395" s="263"/>
      <c r="S395" s="263"/>
      <c r="T395" s="263"/>
      <c r="U395" s="264"/>
      <c r="V395" s="79"/>
    </row>
    <row r="396" spans="1:23" ht="30" customHeight="1" x14ac:dyDescent="0.2">
      <c r="A396" s="27"/>
      <c r="B396" s="27"/>
      <c r="C396" s="133"/>
      <c r="D396" s="265"/>
      <c r="E396" s="227"/>
      <c r="F396" s="227"/>
      <c r="G396" s="227"/>
      <c r="H396" s="227"/>
      <c r="I396" s="228"/>
      <c r="J396" s="266"/>
      <c r="K396" s="267"/>
      <c r="L396" s="268"/>
      <c r="M396" s="257"/>
      <c r="N396" s="258"/>
      <c r="O396" s="259"/>
      <c r="P396" s="260"/>
      <c r="Q396" s="261"/>
      <c r="R396" s="97" t="s">
        <v>86</v>
      </c>
      <c r="S396" s="262"/>
      <c r="T396" s="261"/>
      <c r="U396" s="83" t="s">
        <v>87</v>
      </c>
      <c r="V396" s="79"/>
    </row>
    <row r="397" spans="1:23" ht="30" customHeight="1" x14ac:dyDescent="0.2">
      <c r="A397" s="27"/>
      <c r="B397" s="27"/>
      <c r="C397" s="133"/>
      <c r="D397" s="269"/>
      <c r="E397" s="210"/>
      <c r="F397" s="210"/>
      <c r="G397" s="210"/>
      <c r="H397" s="210"/>
      <c r="I397" s="211"/>
      <c r="J397" s="270"/>
      <c r="K397" s="271"/>
      <c r="L397" s="272"/>
      <c r="M397" s="245"/>
      <c r="N397" s="246"/>
      <c r="O397" s="247"/>
      <c r="P397" s="248"/>
      <c r="Q397" s="249"/>
      <c r="R397" s="167" t="s">
        <v>86</v>
      </c>
      <c r="S397" s="250"/>
      <c r="T397" s="249"/>
      <c r="U397" s="168" t="s">
        <v>87</v>
      </c>
      <c r="V397" s="79"/>
    </row>
    <row r="398" spans="1:23" ht="30" customHeight="1" x14ac:dyDescent="0.2">
      <c r="A398" s="27"/>
      <c r="B398" s="27"/>
      <c r="C398" s="37"/>
      <c r="D398" s="269"/>
      <c r="E398" s="210"/>
      <c r="F398" s="210"/>
      <c r="G398" s="210"/>
      <c r="H398" s="210"/>
      <c r="I398" s="211"/>
      <c r="J398" s="270"/>
      <c r="K398" s="271"/>
      <c r="L398" s="272"/>
      <c r="M398" s="245"/>
      <c r="N398" s="246"/>
      <c r="O398" s="247"/>
      <c r="P398" s="248"/>
      <c r="Q398" s="249"/>
      <c r="R398" s="167" t="s">
        <v>86</v>
      </c>
      <c r="S398" s="250"/>
      <c r="T398" s="249"/>
      <c r="U398" s="169" t="s">
        <v>87</v>
      </c>
      <c r="V398" s="79"/>
    </row>
    <row r="399" spans="1:23" ht="30" customHeight="1" x14ac:dyDescent="0.2">
      <c r="A399" s="27"/>
      <c r="B399" s="27"/>
      <c r="C399" s="37"/>
      <c r="D399" s="269"/>
      <c r="E399" s="210"/>
      <c r="F399" s="210"/>
      <c r="G399" s="210"/>
      <c r="H399" s="210"/>
      <c r="I399" s="211"/>
      <c r="J399" s="270"/>
      <c r="K399" s="271"/>
      <c r="L399" s="272"/>
      <c r="M399" s="245"/>
      <c r="N399" s="246"/>
      <c r="O399" s="247"/>
      <c r="P399" s="248"/>
      <c r="Q399" s="249"/>
      <c r="R399" s="167" t="s">
        <v>86</v>
      </c>
      <c r="S399" s="250"/>
      <c r="T399" s="249"/>
      <c r="U399" s="79" t="s">
        <v>87</v>
      </c>
      <c r="V399" s="79"/>
    </row>
    <row r="400" spans="1:23" ht="30" customHeight="1" x14ac:dyDescent="0.2">
      <c r="A400" s="27"/>
      <c r="B400" s="27"/>
      <c r="C400" s="37"/>
      <c r="D400" s="273"/>
      <c r="E400" s="274"/>
      <c r="F400" s="274"/>
      <c r="G400" s="274"/>
      <c r="H400" s="274"/>
      <c r="I400" s="275"/>
      <c r="J400" s="276"/>
      <c r="K400" s="277"/>
      <c r="L400" s="278"/>
      <c r="M400" s="231"/>
      <c r="N400" s="232"/>
      <c r="O400" s="233"/>
      <c r="P400" s="234"/>
      <c r="Q400" s="235"/>
      <c r="R400" s="170" t="s">
        <v>86</v>
      </c>
      <c r="S400" s="236"/>
      <c r="T400" s="235"/>
      <c r="U400" s="171" t="s">
        <v>87</v>
      </c>
      <c r="V400" s="79"/>
    </row>
    <row r="401" spans="1:22" ht="20.100000000000001" customHeight="1" x14ac:dyDescent="0.2">
      <c r="A401" s="27"/>
      <c r="B401" s="27"/>
      <c r="C401" s="37"/>
      <c r="D401" s="98"/>
      <c r="E401" s="98"/>
      <c r="F401" s="98"/>
      <c r="G401" s="98"/>
      <c r="H401" s="98"/>
      <c r="I401" s="98"/>
      <c r="J401" s="98"/>
      <c r="K401" s="98"/>
      <c r="L401" s="98"/>
      <c r="M401" s="172"/>
      <c r="N401" s="98"/>
      <c r="O401" s="98"/>
      <c r="P401" s="98"/>
      <c r="Q401" s="98"/>
      <c r="R401" s="98"/>
      <c r="S401" s="98"/>
      <c r="U401" s="97"/>
      <c r="V401" s="79"/>
    </row>
    <row r="402" spans="1:22" ht="20.100000000000001" customHeight="1" x14ac:dyDescent="0.2">
      <c r="A402" s="27"/>
      <c r="B402" s="27"/>
      <c r="C402" s="37"/>
      <c r="D402" s="162" t="s">
        <v>90</v>
      </c>
      <c r="E402" s="162"/>
      <c r="F402" s="162"/>
      <c r="G402" s="162"/>
      <c r="H402" s="162"/>
      <c r="I402" s="162"/>
      <c r="J402" s="162"/>
      <c r="K402" s="162"/>
      <c r="L402" s="162"/>
      <c r="M402" s="162"/>
      <c r="N402" s="162"/>
      <c r="O402" s="162"/>
      <c r="P402" s="162"/>
      <c r="Q402" s="162"/>
      <c r="R402" s="162"/>
      <c r="S402" s="162"/>
      <c r="T402" s="162"/>
      <c r="U402" s="47"/>
      <c r="V402" s="79"/>
    </row>
    <row r="403" spans="1:22" ht="20.100000000000001" customHeight="1" x14ac:dyDescent="0.2">
      <c r="A403" s="27"/>
      <c r="B403" s="27"/>
      <c r="C403" s="37"/>
      <c r="D403" s="173" t="s">
        <v>469</v>
      </c>
      <c r="E403" s="162"/>
      <c r="F403" s="162"/>
      <c r="G403" s="162"/>
      <c r="H403" s="162"/>
      <c r="I403" s="162"/>
      <c r="J403" s="162"/>
      <c r="K403" s="162"/>
      <c r="L403" s="162"/>
      <c r="M403" s="162"/>
      <c r="N403" s="162"/>
      <c r="O403" s="162"/>
      <c r="P403" s="162"/>
      <c r="Q403" s="162"/>
      <c r="R403" s="162"/>
      <c r="S403" s="162"/>
      <c r="T403" s="162"/>
      <c r="U403" s="47"/>
      <c r="V403" s="79"/>
    </row>
    <row r="404" spans="1:22" ht="30" customHeight="1" x14ac:dyDescent="0.2">
      <c r="A404" s="27"/>
      <c r="B404" s="27"/>
      <c r="C404" s="174"/>
      <c r="D404" s="97" t="s">
        <v>401</v>
      </c>
      <c r="E404" s="175"/>
      <c r="F404" s="153"/>
      <c r="G404" s="154"/>
      <c r="H404" s="176" t="s">
        <v>402</v>
      </c>
      <c r="I404" s="177"/>
      <c r="J404" s="89"/>
      <c r="K404" s="178"/>
      <c r="L404" s="178"/>
      <c r="M404" s="279" t="s">
        <v>433</v>
      </c>
      <c r="N404" s="280"/>
      <c r="O404" s="281"/>
      <c r="P404" s="263" t="str">
        <f>"有効期間　" &amp; 日付例_s</f>
        <v>有効期間　例)2023/4/1</v>
      </c>
      <c r="Q404" s="263"/>
      <c r="R404" s="263"/>
      <c r="S404" s="263"/>
      <c r="T404" s="263"/>
      <c r="U404" s="264"/>
      <c r="V404" s="79"/>
    </row>
    <row r="405" spans="1:22" ht="20.100000000000001" customHeight="1" x14ac:dyDescent="0.2">
      <c r="A405" s="27"/>
      <c r="B405" s="179"/>
      <c r="C405" s="174"/>
      <c r="D405" s="214" t="s">
        <v>91</v>
      </c>
      <c r="E405" s="215"/>
      <c r="F405" s="215"/>
      <c r="G405" s="216"/>
      <c r="H405" s="251" t="s">
        <v>109</v>
      </c>
      <c r="I405" s="215"/>
      <c r="J405" s="215"/>
      <c r="K405" s="215"/>
      <c r="L405" s="215"/>
      <c r="M405" s="257"/>
      <c r="N405" s="258"/>
      <c r="O405" s="259"/>
      <c r="P405" s="260"/>
      <c r="Q405" s="261"/>
      <c r="R405" s="1" t="s">
        <v>86</v>
      </c>
      <c r="S405" s="262"/>
      <c r="T405" s="261"/>
      <c r="U405" s="79" t="s">
        <v>87</v>
      </c>
      <c r="V405" s="79"/>
    </row>
    <row r="406" spans="1:22" ht="20.100000000000001" customHeight="1" x14ac:dyDescent="0.2">
      <c r="B406" s="79"/>
      <c r="C406" s="79"/>
      <c r="D406" s="217" t="s">
        <v>92</v>
      </c>
      <c r="E406" s="218"/>
      <c r="F406" s="218"/>
      <c r="G406" s="219"/>
      <c r="H406" s="252" t="s">
        <v>100</v>
      </c>
      <c r="I406" s="253"/>
      <c r="J406" s="253"/>
      <c r="K406" s="253"/>
      <c r="L406" s="253"/>
      <c r="M406" s="245"/>
      <c r="N406" s="246"/>
      <c r="O406" s="247"/>
      <c r="P406" s="248"/>
      <c r="Q406" s="249"/>
      <c r="R406" s="167" t="s">
        <v>86</v>
      </c>
      <c r="S406" s="250"/>
      <c r="T406" s="249"/>
      <c r="U406" s="168" t="s">
        <v>87</v>
      </c>
      <c r="V406" s="79"/>
    </row>
    <row r="407" spans="1:22" ht="20.100000000000001" customHeight="1" x14ac:dyDescent="0.2">
      <c r="B407" s="79"/>
      <c r="C407" s="79"/>
      <c r="D407" s="217" t="s">
        <v>93</v>
      </c>
      <c r="E407" s="218"/>
      <c r="F407" s="218"/>
      <c r="G407" s="219"/>
      <c r="H407" s="252" t="s">
        <v>101</v>
      </c>
      <c r="I407" s="253"/>
      <c r="J407" s="253"/>
      <c r="K407" s="253"/>
      <c r="L407" s="253"/>
      <c r="M407" s="245"/>
      <c r="N407" s="246"/>
      <c r="O407" s="247"/>
      <c r="P407" s="248"/>
      <c r="Q407" s="249"/>
      <c r="R407" s="180" t="s">
        <v>86</v>
      </c>
      <c r="S407" s="250"/>
      <c r="T407" s="249"/>
      <c r="U407" s="168" t="s">
        <v>87</v>
      </c>
      <c r="V407" s="79"/>
    </row>
    <row r="408" spans="1:22" ht="20.100000000000001" customHeight="1" x14ac:dyDescent="0.2">
      <c r="B408" s="79"/>
      <c r="C408" s="79"/>
      <c r="D408" s="217" t="s">
        <v>94</v>
      </c>
      <c r="E408" s="218"/>
      <c r="F408" s="218"/>
      <c r="G408" s="219"/>
      <c r="H408" s="254" t="s">
        <v>102</v>
      </c>
      <c r="I408" s="218"/>
      <c r="J408" s="218"/>
      <c r="K408" s="218"/>
      <c r="L408" s="218"/>
      <c r="M408" s="245"/>
      <c r="N408" s="246"/>
      <c r="O408" s="247"/>
      <c r="P408" s="248"/>
      <c r="Q408" s="249"/>
      <c r="R408" s="1" t="s">
        <v>86</v>
      </c>
      <c r="S408" s="250"/>
      <c r="T408" s="249"/>
      <c r="U408" s="168" t="s">
        <v>87</v>
      </c>
      <c r="V408" s="79"/>
    </row>
    <row r="409" spans="1:22" ht="20.100000000000001" customHeight="1" x14ac:dyDescent="0.2">
      <c r="B409" s="79"/>
      <c r="C409" s="79"/>
      <c r="D409" s="217" t="s">
        <v>403</v>
      </c>
      <c r="E409" s="218"/>
      <c r="F409" s="218"/>
      <c r="G409" s="219"/>
      <c r="H409" s="255" t="s">
        <v>103</v>
      </c>
      <c r="I409" s="256"/>
      <c r="J409" s="256"/>
      <c r="K409" s="256"/>
      <c r="L409" s="256"/>
      <c r="M409" s="245"/>
      <c r="N409" s="246"/>
      <c r="O409" s="247"/>
      <c r="P409" s="248"/>
      <c r="Q409" s="249"/>
      <c r="R409" s="167" t="s">
        <v>86</v>
      </c>
      <c r="S409" s="250"/>
      <c r="T409" s="249"/>
      <c r="U409" s="169" t="s">
        <v>87</v>
      </c>
      <c r="V409" s="79"/>
    </row>
    <row r="410" spans="1:22" ht="30" customHeight="1" x14ac:dyDescent="0.2">
      <c r="B410" s="79"/>
      <c r="C410" s="79"/>
      <c r="D410" s="217" t="s">
        <v>95</v>
      </c>
      <c r="E410" s="218"/>
      <c r="F410" s="218"/>
      <c r="G410" s="219"/>
      <c r="H410" s="252" t="s">
        <v>104</v>
      </c>
      <c r="I410" s="253"/>
      <c r="J410" s="253"/>
      <c r="K410" s="253"/>
      <c r="L410" s="253"/>
      <c r="M410" s="245"/>
      <c r="N410" s="246"/>
      <c r="O410" s="247"/>
      <c r="P410" s="248"/>
      <c r="Q410" s="249"/>
      <c r="R410" s="180" t="s">
        <v>86</v>
      </c>
      <c r="S410" s="250"/>
      <c r="T410" s="249"/>
      <c r="U410" s="79" t="s">
        <v>87</v>
      </c>
      <c r="V410" s="79"/>
    </row>
    <row r="411" spans="1:22" ht="20.100000000000001" customHeight="1" x14ac:dyDescent="0.2">
      <c r="B411" s="79"/>
      <c r="C411" s="79"/>
      <c r="D411" s="217" t="s">
        <v>96</v>
      </c>
      <c r="E411" s="218"/>
      <c r="F411" s="218"/>
      <c r="G411" s="219"/>
      <c r="H411" s="252" t="s">
        <v>105</v>
      </c>
      <c r="I411" s="253"/>
      <c r="J411" s="253"/>
      <c r="K411" s="253"/>
      <c r="L411" s="253"/>
      <c r="M411" s="245"/>
      <c r="N411" s="246"/>
      <c r="O411" s="247"/>
      <c r="P411" s="248"/>
      <c r="Q411" s="249"/>
      <c r="R411" s="180" t="s">
        <v>86</v>
      </c>
      <c r="S411" s="250"/>
      <c r="T411" s="249"/>
      <c r="U411" s="168" t="s">
        <v>87</v>
      </c>
      <c r="V411" s="79"/>
    </row>
    <row r="412" spans="1:22" ht="20.100000000000001" customHeight="1" x14ac:dyDescent="0.2">
      <c r="B412" s="79"/>
      <c r="C412" s="79"/>
      <c r="D412" s="217" t="s">
        <v>97</v>
      </c>
      <c r="E412" s="218"/>
      <c r="F412" s="218"/>
      <c r="G412" s="219"/>
      <c r="H412" s="252" t="s">
        <v>106</v>
      </c>
      <c r="I412" s="253"/>
      <c r="J412" s="253"/>
      <c r="K412" s="253"/>
      <c r="L412" s="253"/>
      <c r="M412" s="245"/>
      <c r="N412" s="246"/>
      <c r="O412" s="247"/>
      <c r="P412" s="248"/>
      <c r="Q412" s="249"/>
      <c r="R412" s="1" t="s">
        <v>86</v>
      </c>
      <c r="S412" s="250"/>
      <c r="T412" s="249"/>
      <c r="U412" s="168" t="s">
        <v>87</v>
      </c>
      <c r="V412" s="79"/>
    </row>
    <row r="413" spans="1:22" ht="20.100000000000001" customHeight="1" x14ac:dyDescent="0.2">
      <c r="B413" s="79"/>
      <c r="C413" s="79"/>
      <c r="D413" s="217" t="s">
        <v>98</v>
      </c>
      <c r="E413" s="218"/>
      <c r="F413" s="218"/>
      <c r="G413" s="219"/>
      <c r="H413" s="254" t="s">
        <v>107</v>
      </c>
      <c r="I413" s="218"/>
      <c r="J413" s="218"/>
      <c r="K413" s="218"/>
      <c r="L413" s="218"/>
      <c r="M413" s="245"/>
      <c r="N413" s="246"/>
      <c r="O413" s="247"/>
      <c r="P413" s="248"/>
      <c r="Q413" s="249"/>
      <c r="R413" s="180" t="s">
        <v>86</v>
      </c>
      <c r="S413" s="250"/>
      <c r="T413" s="249"/>
      <c r="U413" s="168" t="s">
        <v>87</v>
      </c>
      <c r="V413" s="79"/>
    </row>
    <row r="414" spans="1:22" ht="30" customHeight="1" x14ac:dyDescent="0.2">
      <c r="B414" s="79"/>
      <c r="C414" s="79"/>
      <c r="D414" s="220" t="s">
        <v>99</v>
      </c>
      <c r="E414" s="221"/>
      <c r="F414" s="221"/>
      <c r="G414" s="222"/>
      <c r="H414" s="237" t="s">
        <v>108</v>
      </c>
      <c r="I414" s="238"/>
      <c r="J414" s="238"/>
      <c r="K414" s="238"/>
      <c r="L414" s="238"/>
      <c r="M414" s="231"/>
      <c r="N414" s="232"/>
      <c r="O414" s="233"/>
      <c r="P414" s="234"/>
      <c r="Q414" s="235"/>
      <c r="R414" s="119" t="s">
        <v>86</v>
      </c>
      <c r="S414" s="236"/>
      <c r="T414" s="235"/>
      <c r="U414" s="171" t="s">
        <v>87</v>
      </c>
      <c r="V414" s="79"/>
    </row>
    <row r="415" spans="1:22" ht="20.100000000000001" customHeight="1" x14ac:dyDescent="0.2">
      <c r="B415" s="79"/>
      <c r="C415" s="80"/>
      <c r="D415" s="98" t="s">
        <v>404</v>
      </c>
      <c r="V415" s="79"/>
    </row>
    <row r="416" spans="1:22" ht="15.75" customHeight="1" x14ac:dyDescent="0.2">
      <c r="B416" s="79"/>
      <c r="C416" s="119"/>
      <c r="D416" s="119"/>
      <c r="E416" s="119"/>
      <c r="F416" s="119"/>
      <c r="G416" s="119"/>
      <c r="H416" s="119"/>
      <c r="I416" s="119"/>
      <c r="J416" s="119"/>
      <c r="K416" s="119"/>
      <c r="L416" s="119"/>
      <c r="M416" s="119"/>
      <c r="N416" s="119"/>
      <c r="O416" s="119"/>
      <c r="P416" s="119"/>
      <c r="Q416" s="119"/>
      <c r="R416" s="119"/>
      <c r="S416" s="119"/>
      <c r="T416" s="119"/>
      <c r="U416" s="119"/>
      <c r="V416" s="181"/>
    </row>
    <row r="418" spans="1:23" ht="15" customHeight="1" x14ac:dyDescent="0.2">
      <c r="A418" s="27"/>
      <c r="B418" s="27"/>
      <c r="C418" s="2"/>
      <c r="D418" s="2"/>
      <c r="E418" s="2"/>
      <c r="F418" s="2"/>
      <c r="G418" s="2"/>
      <c r="H418" s="2"/>
      <c r="I418" s="66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2"/>
    </row>
    <row r="419" spans="1:23" ht="20.100000000000001" customHeight="1" x14ac:dyDescent="0.2">
      <c r="A419" s="78"/>
      <c r="B419" s="27"/>
      <c r="C419" s="239" t="s">
        <v>465</v>
      </c>
      <c r="D419" s="240"/>
      <c r="E419" s="240"/>
      <c r="F419" s="240"/>
      <c r="G419" s="240"/>
      <c r="H419" s="241"/>
      <c r="V419" s="119"/>
    </row>
    <row r="420" spans="1:23" ht="15.75" customHeight="1" x14ac:dyDescent="0.2">
      <c r="A420" s="78"/>
      <c r="B420" s="27"/>
      <c r="C420" s="37"/>
      <c r="D420" s="38"/>
      <c r="E420" s="38"/>
      <c r="F420" s="38"/>
      <c r="G420" s="38"/>
      <c r="H420" s="38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40"/>
      <c r="W420" s="49"/>
    </row>
    <row r="421" spans="1:23" ht="30" customHeight="1" x14ac:dyDescent="0.2">
      <c r="A421" s="78"/>
      <c r="B421" s="27"/>
      <c r="C421" s="37"/>
      <c r="D421" s="223" t="s">
        <v>430</v>
      </c>
      <c r="E421" s="223"/>
      <c r="F421" s="223"/>
      <c r="G421" s="223"/>
      <c r="H421" s="223"/>
      <c r="I421" s="223"/>
      <c r="J421" s="223"/>
      <c r="K421" s="223"/>
      <c r="L421" s="223"/>
      <c r="M421" s="223"/>
      <c r="N421" s="223"/>
      <c r="O421" s="223"/>
      <c r="P421" s="223"/>
      <c r="Q421" s="223"/>
      <c r="R421" s="223"/>
      <c r="S421" s="223"/>
      <c r="T421" s="223"/>
      <c r="U421" s="223"/>
      <c r="V421" s="41"/>
      <c r="W421" s="2"/>
    </row>
    <row r="422" spans="1:23" ht="20.100000000000001" customHeight="1" x14ac:dyDescent="0.2">
      <c r="A422" s="78"/>
      <c r="B422" s="27"/>
      <c r="C422" s="37"/>
      <c r="D422" s="152"/>
      <c r="E422" s="242" t="s">
        <v>80</v>
      </c>
      <c r="F422" s="243"/>
      <c r="G422" s="243"/>
      <c r="H422" s="244"/>
      <c r="I422" s="182" t="s">
        <v>81</v>
      </c>
      <c r="J422" s="153"/>
      <c r="K422" s="153"/>
      <c r="L422" s="154"/>
      <c r="M422" s="153" t="s">
        <v>82</v>
      </c>
      <c r="N422" s="153"/>
      <c r="O422" s="153"/>
      <c r="P422" s="153"/>
      <c r="R422" s="153"/>
      <c r="T422" s="439" t="s">
        <v>83</v>
      </c>
      <c r="U422" s="440"/>
      <c r="V422" s="183"/>
      <c r="W422" s="80"/>
    </row>
    <row r="423" spans="1:23" ht="30" customHeight="1" x14ac:dyDescent="0.2">
      <c r="A423" s="78"/>
      <c r="B423" s="27"/>
      <c r="C423" s="37"/>
      <c r="D423" s="184">
        <v>1</v>
      </c>
      <c r="E423" s="224"/>
      <c r="F423" s="225"/>
      <c r="G423" s="225"/>
      <c r="H423" s="226"/>
      <c r="I423" s="224"/>
      <c r="J423" s="225"/>
      <c r="K423" s="225"/>
      <c r="L423" s="226"/>
      <c r="M423" s="224"/>
      <c r="N423" s="227"/>
      <c r="O423" s="227"/>
      <c r="P423" s="227"/>
      <c r="Q423" s="227"/>
      <c r="R423" s="227"/>
      <c r="S423" s="228"/>
      <c r="T423" s="229"/>
      <c r="U423" s="230"/>
      <c r="V423" s="79"/>
    </row>
    <row r="424" spans="1:23" ht="30" customHeight="1" x14ac:dyDescent="0.2">
      <c r="A424" s="78"/>
      <c r="B424" s="27"/>
      <c r="C424" s="37"/>
      <c r="D424" s="185">
        <f>D423+1</f>
        <v>2</v>
      </c>
      <c r="E424" s="207"/>
      <c r="F424" s="208"/>
      <c r="G424" s="208"/>
      <c r="H424" s="209"/>
      <c r="I424" s="207"/>
      <c r="J424" s="208"/>
      <c r="K424" s="208"/>
      <c r="L424" s="209"/>
      <c r="M424" s="207"/>
      <c r="N424" s="210"/>
      <c r="O424" s="210"/>
      <c r="P424" s="210"/>
      <c r="Q424" s="210"/>
      <c r="R424" s="210"/>
      <c r="S424" s="211"/>
      <c r="T424" s="212"/>
      <c r="U424" s="213"/>
      <c r="V424" s="183"/>
    </row>
    <row r="425" spans="1:23" ht="30" customHeight="1" x14ac:dyDescent="0.2">
      <c r="A425" s="78"/>
      <c r="B425" s="27"/>
      <c r="C425" s="37"/>
      <c r="D425" s="185">
        <f t="shared" ref="D425:D437" si="1">D424+1</f>
        <v>3</v>
      </c>
      <c r="E425" s="207"/>
      <c r="F425" s="208"/>
      <c r="G425" s="208"/>
      <c r="H425" s="209"/>
      <c r="I425" s="207"/>
      <c r="J425" s="208"/>
      <c r="K425" s="208"/>
      <c r="L425" s="209"/>
      <c r="M425" s="207"/>
      <c r="N425" s="210"/>
      <c r="O425" s="210"/>
      <c r="P425" s="210"/>
      <c r="Q425" s="210"/>
      <c r="R425" s="210"/>
      <c r="S425" s="211"/>
      <c r="T425" s="212"/>
      <c r="U425" s="213"/>
      <c r="V425" s="183"/>
    </row>
    <row r="426" spans="1:23" ht="30" customHeight="1" x14ac:dyDescent="0.2">
      <c r="A426" s="78"/>
      <c r="B426" s="27"/>
      <c r="C426" s="37"/>
      <c r="D426" s="185">
        <f t="shared" si="1"/>
        <v>4</v>
      </c>
      <c r="E426" s="207"/>
      <c r="F426" s="208"/>
      <c r="G426" s="208"/>
      <c r="H426" s="209"/>
      <c r="I426" s="207"/>
      <c r="J426" s="208"/>
      <c r="K426" s="208"/>
      <c r="L426" s="209"/>
      <c r="M426" s="207"/>
      <c r="N426" s="210"/>
      <c r="O426" s="210"/>
      <c r="P426" s="210"/>
      <c r="Q426" s="210"/>
      <c r="R426" s="210"/>
      <c r="S426" s="211"/>
      <c r="T426" s="212"/>
      <c r="U426" s="213"/>
      <c r="V426" s="183"/>
    </row>
    <row r="427" spans="1:23" ht="30" customHeight="1" x14ac:dyDescent="0.2">
      <c r="A427" s="78"/>
      <c r="B427" s="27"/>
      <c r="C427" s="37"/>
      <c r="D427" s="185">
        <f t="shared" si="1"/>
        <v>5</v>
      </c>
      <c r="E427" s="207"/>
      <c r="F427" s="208"/>
      <c r="G427" s="208"/>
      <c r="H427" s="209"/>
      <c r="I427" s="207"/>
      <c r="J427" s="208"/>
      <c r="K427" s="208"/>
      <c r="L427" s="209"/>
      <c r="M427" s="207"/>
      <c r="N427" s="210"/>
      <c r="O427" s="210"/>
      <c r="P427" s="210"/>
      <c r="Q427" s="210"/>
      <c r="R427" s="210"/>
      <c r="S427" s="211"/>
      <c r="T427" s="212"/>
      <c r="U427" s="213"/>
      <c r="V427" s="183"/>
    </row>
    <row r="428" spans="1:23" ht="30" customHeight="1" x14ac:dyDescent="0.2">
      <c r="A428" s="78"/>
      <c r="B428" s="27"/>
      <c r="C428" s="37"/>
      <c r="D428" s="185">
        <f t="shared" si="1"/>
        <v>6</v>
      </c>
      <c r="E428" s="207"/>
      <c r="F428" s="208"/>
      <c r="G428" s="208"/>
      <c r="H428" s="209"/>
      <c r="I428" s="207"/>
      <c r="J428" s="208"/>
      <c r="K428" s="208"/>
      <c r="L428" s="209"/>
      <c r="M428" s="207"/>
      <c r="N428" s="210"/>
      <c r="O428" s="210"/>
      <c r="P428" s="210"/>
      <c r="Q428" s="210"/>
      <c r="R428" s="210"/>
      <c r="S428" s="211"/>
      <c r="T428" s="212"/>
      <c r="U428" s="213"/>
      <c r="V428" s="183"/>
    </row>
    <row r="429" spans="1:23" ht="30" customHeight="1" x14ac:dyDescent="0.2">
      <c r="A429" s="78"/>
      <c r="B429" s="27"/>
      <c r="C429" s="37"/>
      <c r="D429" s="185">
        <f t="shared" si="1"/>
        <v>7</v>
      </c>
      <c r="E429" s="207"/>
      <c r="F429" s="208"/>
      <c r="G429" s="208"/>
      <c r="H429" s="209"/>
      <c r="I429" s="207"/>
      <c r="J429" s="208"/>
      <c r="K429" s="208"/>
      <c r="L429" s="209"/>
      <c r="M429" s="207"/>
      <c r="N429" s="210"/>
      <c r="O429" s="210"/>
      <c r="P429" s="210"/>
      <c r="Q429" s="210"/>
      <c r="R429" s="210"/>
      <c r="S429" s="211"/>
      <c r="T429" s="212"/>
      <c r="U429" s="213"/>
      <c r="V429" s="183"/>
    </row>
    <row r="430" spans="1:23" ht="30" customHeight="1" x14ac:dyDescent="0.2">
      <c r="A430" s="78"/>
      <c r="B430" s="27"/>
      <c r="C430" s="37"/>
      <c r="D430" s="185">
        <f t="shared" si="1"/>
        <v>8</v>
      </c>
      <c r="E430" s="207"/>
      <c r="F430" s="208"/>
      <c r="G430" s="208"/>
      <c r="H430" s="209"/>
      <c r="I430" s="207"/>
      <c r="J430" s="208"/>
      <c r="K430" s="208"/>
      <c r="L430" s="209"/>
      <c r="M430" s="207"/>
      <c r="N430" s="210"/>
      <c r="O430" s="210"/>
      <c r="P430" s="210"/>
      <c r="Q430" s="210"/>
      <c r="R430" s="210"/>
      <c r="S430" s="211"/>
      <c r="T430" s="212"/>
      <c r="U430" s="213"/>
      <c r="V430" s="183"/>
    </row>
    <row r="431" spans="1:23" ht="30" customHeight="1" x14ac:dyDescent="0.2">
      <c r="A431" s="78"/>
      <c r="B431" s="27"/>
      <c r="C431" s="37"/>
      <c r="D431" s="185">
        <f t="shared" si="1"/>
        <v>9</v>
      </c>
      <c r="E431" s="207"/>
      <c r="F431" s="208"/>
      <c r="G431" s="208"/>
      <c r="H431" s="209"/>
      <c r="I431" s="207"/>
      <c r="J431" s="208"/>
      <c r="K431" s="208"/>
      <c r="L431" s="209"/>
      <c r="M431" s="207"/>
      <c r="N431" s="210"/>
      <c r="O431" s="210"/>
      <c r="P431" s="210"/>
      <c r="Q431" s="210"/>
      <c r="R431" s="210"/>
      <c r="S431" s="211"/>
      <c r="T431" s="212"/>
      <c r="U431" s="213"/>
      <c r="V431" s="183"/>
    </row>
    <row r="432" spans="1:23" ht="30" customHeight="1" x14ac:dyDescent="0.2">
      <c r="A432" s="78"/>
      <c r="B432" s="27"/>
      <c r="C432" s="37"/>
      <c r="D432" s="185">
        <f t="shared" si="1"/>
        <v>10</v>
      </c>
      <c r="E432" s="207"/>
      <c r="F432" s="208"/>
      <c r="G432" s="208"/>
      <c r="H432" s="209"/>
      <c r="I432" s="207"/>
      <c r="J432" s="208"/>
      <c r="K432" s="208"/>
      <c r="L432" s="209"/>
      <c r="M432" s="207"/>
      <c r="N432" s="210"/>
      <c r="O432" s="210"/>
      <c r="P432" s="210"/>
      <c r="Q432" s="210"/>
      <c r="R432" s="210"/>
      <c r="S432" s="211"/>
      <c r="T432" s="212"/>
      <c r="U432" s="213"/>
      <c r="V432" s="183"/>
    </row>
    <row r="433" spans="1:23" ht="30" customHeight="1" x14ac:dyDescent="0.2">
      <c r="A433" s="78"/>
      <c r="B433" s="27"/>
      <c r="C433" s="37"/>
      <c r="D433" s="185">
        <f t="shared" si="1"/>
        <v>11</v>
      </c>
      <c r="E433" s="207"/>
      <c r="F433" s="208"/>
      <c r="G433" s="208"/>
      <c r="H433" s="209"/>
      <c r="I433" s="207"/>
      <c r="J433" s="208"/>
      <c r="K433" s="208"/>
      <c r="L433" s="209"/>
      <c r="M433" s="207"/>
      <c r="N433" s="210"/>
      <c r="O433" s="210"/>
      <c r="P433" s="210"/>
      <c r="Q433" s="210"/>
      <c r="R433" s="210"/>
      <c r="S433" s="211"/>
      <c r="T433" s="212"/>
      <c r="U433" s="213"/>
      <c r="V433" s="183"/>
    </row>
    <row r="434" spans="1:23" ht="30" customHeight="1" x14ac:dyDescent="0.2">
      <c r="A434" s="78"/>
      <c r="B434" s="27"/>
      <c r="C434" s="37"/>
      <c r="D434" s="185">
        <f t="shared" si="1"/>
        <v>12</v>
      </c>
      <c r="E434" s="207"/>
      <c r="F434" s="208"/>
      <c r="G434" s="208"/>
      <c r="H434" s="209"/>
      <c r="I434" s="207"/>
      <c r="J434" s="208"/>
      <c r="K434" s="208"/>
      <c r="L434" s="209"/>
      <c r="M434" s="207"/>
      <c r="N434" s="210"/>
      <c r="O434" s="210"/>
      <c r="P434" s="210"/>
      <c r="Q434" s="210"/>
      <c r="R434" s="210"/>
      <c r="S434" s="211"/>
      <c r="T434" s="212"/>
      <c r="U434" s="213"/>
      <c r="V434" s="183"/>
    </row>
    <row r="435" spans="1:23" ht="30" customHeight="1" x14ac:dyDescent="0.2">
      <c r="A435" s="78"/>
      <c r="B435" s="27"/>
      <c r="C435" s="37"/>
      <c r="D435" s="185">
        <f t="shared" si="1"/>
        <v>13</v>
      </c>
      <c r="E435" s="207"/>
      <c r="F435" s="208"/>
      <c r="G435" s="208"/>
      <c r="H435" s="209"/>
      <c r="I435" s="207"/>
      <c r="J435" s="208"/>
      <c r="K435" s="208"/>
      <c r="L435" s="209"/>
      <c r="M435" s="207"/>
      <c r="N435" s="210"/>
      <c r="O435" s="210"/>
      <c r="P435" s="210"/>
      <c r="Q435" s="210"/>
      <c r="R435" s="210"/>
      <c r="S435" s="211"/>
      <c r="T435" s="212"/>
      <c r="U435" s="213"/>
      <c r="V435" s="183"/>
    </row>
    <row r="436" spans="1:23" ht="30" customHeight="1" x14ac:dyDescent="0.2">
      <c r="A436" s="78"/>
      <c r="B436" s="27"/>
      <c r="C436" s="37"/>
      <c r="D436" s="185">
        <f t="shared" si="1"/>
        <v>14</v>
      </c>
      <c r="E436" s="207"/>
      <c r="F436" s="208"/>
      <c r="G436" s="208"/>
      <c r="H436" s="209"/>
      <c r="I436" s="207"/>
      <c r="J436" s="208"/>
      <c r="K436" s="208"/>
      <c r="L436" s="209"/>
      <c r="M436" s="207"/>
      <c r="N436" s="210"/>
      <c r="O436" s="210"/>
      <c r="P436" s="210"/>
      <c r="Q436" s="210"/>
      <c r="R436" s="210"/>
      <c r="S436" s="211"/>
      <c r="T436" s="212"/>
      <c r="U436" s="213"/>
      <c r="V436" s="183"/>
    </row>
    <row r="437" spans="1:23" ht="30" customHeight="1" x14ac:dyDescent="0.2">
      <c r="A437" s="78"/>
      <c r="B437" s="27"/>
      <c r="C437" s="37"/>
      <c r="D437" s="186">
        <f t="shared" si="1"/>
        <v>15</v>
      </c>
      <c r="E437" s="364"/>
      <c r="F437" s="365"/>
      <c r="G437" s="365"/>
      <c r="H437" s="366"/>
      <c r="I437" s="364"/>
      <c r="J437" s="365"/>
      <c r="K437" s="365"/>
      <c r="L437" s="366"/>
      <c r="M437" s="364"/>
      <c r="N437" s="274"/>
      <c r="O437" s="274"/>
      <c r="P437" s="274"/>
      <c r="Q437" s="274"/>
      <c r="R437" s="274"/>
      <c r="S437" s="275"/>
      <c r="T437" s="367"/>
      <c r="U437" s="368"/>
      <c r="V437" s="183"/>
    </row>
    <row r="438" spans="1:23" ht="15.75" customHeight="1" x14ac:dyDescent="0.2">
      <c r="A438" s="78"/>
      <c r="B438" s="27"/>
      <c r="C438" s="42"/>
      <c r="D438" s="43"/>
      <c r="E438" s="2"/>
      <c r="F438" s="2"/>
      <c r="G438" s="2"/>
      <c r="H438" s="2"/>
      <c r="I438" s="187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0"/>
      <c r="W438" s="55"/>
    </row>
    <row r="439" spans="1:23" ht="15.75" customHeight="1" x14ac:dyDescent="0.2">
      <c r="A439" s="78"/>
      <c r="B439" s="27"/>
      <c r="C439" s="56"/>
      <c r="D439" s="57"/>
      <c r="E439" s="57"/>
      <c r="F439" s="57"/>
      <c r="G439" s="57"/>
      <c r="H439" s="57"/>
      <c r="I439" s="57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188"/>
      <c r="W439" s="55"/>
    </row>
    <row r="440" spans="1:23" ht="15.75" customHeight="1" x14ac:dyDescent="0.2">
      <c r="A440" s="78"/>
      <c r="B440" s="27"/>
      <c r="C440" s="2"/>
      <c r="D440" s="2"/>
      <c r="E440" s="2"/>
      <c r="F440" s="2"/>
      <c r="G440" s="2"/>
      <c r="H440" s="2"/>
      <c r="I440" s="2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</row>
    <row r="441" spans="1:23" ht="15" customHeight="1" x14ac:dyDescent="0.2">
      <c r="A441" s="27"/>
      <c r="B441" s="27"/>
      <c r="C441" s="2"/>
      <c r="D441" s="2"/>
      <c r="E441" s="2"/>
      <c r="F441" s="2"/>
      <c r="G441" s="2"/>
      <c r="H441" s="2"/>
      <c r="I441" s="66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2"/>
    </row>
    <row r="442" spans="1:23" ht="20.100000000000001" customHeight="1" x14ac:dyDescent="0.2">
      <c r="A442" s="27"/>
      <c r="B442" s="27"/>
      <c r="C442" s="239" t="s">
        <v>440</v>
      </c>
      <c r="D442" s="240"/>
      <c r="E442" s="240"/>
      <c r="F442" s="240"/>
      <c r="G442" s="240"/>
      <c r="H442" s="241"/>
      <c r="I442" s="150"/>
    </row>
    <row r="443" spans="1:23" ht="15" customHeight="1" x14ac:dyDescent="0.2">
      <c r="A443" s="27"/>
      <c r="B443" s="27"/>
      <c r="C443" s="37"/>
      <c r="D443" s="38"/>
      <c r="E443" s="38"/>
      <c r="F443" s="38"/>
      <c r="G443" s="38"/>
      <c r="H443" s="38"/>
      <c r="I443" s="61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49"/>
    </row>
    <row r="444" spans="1:23" ht="15.75" customHeight="1" x14ac:dyDescent="0.2">
      <c r="A444" s="27">
        <f>IF(SUM(役員情報入力シート!A9:A58)&gt;0, 1001, 0)</f>
        <v>1001</v>
      </c>
      <c r="B444" s="85"/>
      <c r="C444" s="42"/>
      <c r="D444" s="189" t="s">
        <v>441</v>
      </c>
      <c r="E444" s="2"/>
      <c r="F444" s="2"/>
      <c r="G444" s="2"/>
      <c r="H444" s="2"/>
      <c r="I444" s="64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49"/>
    </row>
    <row r="445" spans="1:23" ht="15.75" customHeight="1" x14ac:dyDescent="0.2">
      <c r="A445" s="27"/>
      <c r="B445" s="27"/>
      <c r="C445" s="56"/>
      <c r="D445" s="57"/>
      <c r="E445" s="415"/>
      <c r="F445" s="415"/>
      <c r="G445" s="415"/>
      <c r="H445" s="415"/>
      <c r="I445" s="190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49"/>
    </row>
    <row r="446" spans="1:23" ht="15" customHeight="1" x14ac:dyDescent="0.2">
      <c r="A446" s="27"/>
      <c r="B446" s="27"/>
      <c r="C446" s="2"/>
      <c r="D446" s="2"/>
      <c r="E446" s="2"/>
      <c r="F446" s="2"/>
      <c r="G446" s="2"/>
      <c r="H446" s="2"/>
      <c r="I446" s="66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2"/>
    </row>
  </sheetData>
  <sheetProtection algorithmName="SHA-512" hashValue="/qci8l27MDxkYaIF0PjGgaepO+znyJETjJdfj6zCn65B0N3IQNvUfneYfAIQpeB4kSI56/XxGbGUd3VJmiVdBg==" saltValue="nkUsJODaw/ajd/G+cUVBxA==" spinCount="100000" sheet="1" objects="1" scenarios="1"/>
  <dataConsolidate/>
  <mergeCells count="713">
    <mergeCell ref="C442:H442"/>
    <mergeCell ref="E445:H445"/>
    <mergeCell ref="O118:P118"/>
    <mergeCell ref="Q118:R118"/>
    <mergeCell ref="D210:U210"/>
    <mergeCell ref="C208:H208"/>
    <mergeCell ref="I149:M149"/>
    <mergeCell ref="I151:M151"/>
    <mergeCell ref="I159:M159"/>
    <mergeCell ref="I161:M161"/>
    <mergeCell ref="I191:M191"/>
    <mergeCell ref="E163:H163"/>
    <mergeCell ref="E158:H158"/>
    <mergeCell ref="E155:H155"/>
    <mergeCell ref="N182:Q182"/>
    <mergeCell ref="I190:M190"/>
    <mergeCell ref="N197:Q197"/>
    <mergeCell ref="N203:Q203"/>
    <mergeCell ref="T422:U422"/>
    <mergeCell ref="C166:H166"/>
    <mergeCell ref="I169:M169"/>
    <mergeCell ref="I171:M171"/>
    <mergeCell ref="J172:U172"/>
    <mergeCell ref="E189:H189"/>
    <mergeCell ref="E191:H191"/>
    <mergeCell ref="E192:H192"/>
    <mergeCell ref="E178:H178"/>
    <mergeCell ref="E179:H179"/>
    <mergeCell ref="U2:V2"/>
    <mergeCell ref="E118:H118"/>
    <mergeCell ref="E119:H119"/>
    <mergeCell ref="E114:H114"/>
    <mergeCell ref="I114:U114"/>
    <mergeCell ref="E115:H115"/>
    <mergeCell ref="E162:H162"/>
    <mergeCell ref="E116:H116"/>
    <mergeCell ref="I116:U116"/>
    <mergeCell ref="E117:H117"/>
    <mergeCell ref="I155:U155"/>
    <mergeCell ref="E156:H156"/>
    <mergeCell ref="E157:H157"/>
    <mergeCell ref="I157:U157"/>
    <mergeCell ref="E161:H161"/>
    <mergeCell ref="E151:H151"/>
    <mergeCell ref="E152:H152"/>
    <mergeCell ref="E153:H153"/>
    <mergeCell ref="I153:U153"/>
    <mergeCell ref="E154:H154"/>
    <mergeCell ref="E159:H159"/>
    <mergeCell ref="E160:H160"/>
    <mergeCell ref="I85:M85"/>
    <mergeCell ref="N85:U85"/>
    <mergeCell ref="I118:M118"/>
    <mergeCell ref="E150:H150"/>
    <mergeCell ref="I120:M120"/>
    <mergeCell ref="N120:U120"/>
    <mergeCell ref="E121:H121"/>
    <mergeCell ref="E122:H122"/>
    <mergeCell ref="I122:U122"/>
    <mergeCell ref="C146:H146"/>
    <mergeCell ref="E149:H149"/>
    <mergeCell ref="E120:H120"/>
    <mergeCell ref="C109:H109"/>
    <mergeCell ref="D111:U111"/>
    <mergeCell ref="E85:H85"/>
    <mergeCell ref="E86:H86"/>
    <mergeCell ref="E112:H112"/>
    <mergeCell ref="I112:U112"/>
    <mergeCell ref="E113:H113"/>
    <mergeCell ref="E20:H20"/>
    <mergeCell ref="E21:H21"/>
    <mergeCell ref="E25:H25"/>
    <mergeCell ref="E26:H26"/>
    <mergeCell ref="E27:H27"/>
    <mergeCell ref="E22:H22"/>
    <mergeCell ref="E23:H23"/>
    <mergeCell ref="I28:U28"/>
    <mergeCell ref="E24:H24"/>
    <mergeCell ref="E28:H28"/>
    <mergeCell ref="I24:U24"/>
    <mergeCell ref="I26:U26"/>
    <mergeCell ref="I22:U22"/>
    <mergeCell ref="I83:M83"/>
    <mergeCell ref="E79:H79"/>
    <mergeCell ref="I79:U79"/>
    <mergeCell ref="E80:H80"/>
    <mergeCell ref="E89:H89"/>
    <mergeCell ref="E81:H81"/>
    <mergeCell ref="I81:U81"/>
    <mergeCell ref="E78:H78"/>
    <mergeCell ref="E82:H82"/>
    <mergeCell ref="E83:H83"/>
    <mergeCell ref="N83:U83"/>
    <mergeCell ref="E84:H84"/>
    <mergeCell ref="I77:U77"/>
    <mergeCell ref="E72:H72"/>
    <mergeCell ref="E73:H73"/>
    <mergeCell ref="I73:U73"/>
    <mergeCell ref="E74:H74"/>
    <mergeCell ref="J74:U74"/>
    <mergeCell ref="E77:H77"/>
    <mergeCell ref="I69:M69"/>
    <mergeCell ref="N69:U69"/>
    <mergeCell ref="E69:H69"/>
    <mergeCell ref="C60:H60"/>
    <mergeCell ref="N34:U34"/>
    <mergeCell ref="I36:M36"/>
    <mergeCell ref="N36:U36"/>
    <mergeCell ref="E40:H40"/>
    <mergeCell ref="E75:H75"/>
    <mergeCell ref="E76:H76"/>
    <mergeCell ref="J76:U76"/>
    <mergeCell ref="I75:U75"/>
    <mergeCell ref="E63:H63"/>
    <mergeCell ref="I63:M63"/>
    <mergeCell ref="E64:H64"/>
    <mergeCell ref="T1:V1"/>
    <mergeCell ref="E38:H38"/>
    <mergeCell ref="I38:U38"/>
    <mergeCell ref="E87:H87"/>
    <mergeCell ref="I87:U87"/>
    <mergeCell ref="I30:U30"/>
    <mergeCell ref="I32:U32"/>
    <mergeCell ref="I34:M34"/>
    <mergeCell ref="E18:H18"/>
    <mergeCell ref="C17:H17"/>
    <mergeCell ref="I20:M20"/>
    <mergeCell ref="N20:U20"/>
    <mergeCell ref="I40:M40"/>
    <mergeCell ref="E41:H41"/>
    <mergeCell ref="E70:H70"/>
    <mergeCell ref="E71:H71"/>
    <mergeCell ref="I71:U71"/>
    <mergeCell ref="E61:H61"/>
    <mergeCell ref="E29:H29"/>
    <mergeCell ref="E30:H30"/>
    <mergeCell ref="E31:H31"/>
    <mergeCell ref="E32:H32"/>
    <mergeCell ref="E33:H33"/>
    <mergeCell ref="E42:H42"/>
    <mergeCell ref="I289:L289"/>
    <mergeCell ref="I290:L290"/>
    <mergeCell ref="I291:L291"/>
    <mergeCell ref="N322:U322"/>
    <mergeCell ref="I316:L316"/>
    <mergeCell ref="I317:L317"/>
    <mergeCell ref="I318:L318"/>
    <mergeCell ref="I319:L319"/>
    <mergeCell ref="I320:L320"/>
    <mergeCell ref="I321:L321"/>
    <mergeCell ref="I322:L322"/>
    <mergeCell ref="N319:U319"/>
    <mergeCell ref="N320:U320"/>
    <mergeCell ref="N321:U321"/>
    <mergeCell ref="N303:U303"/>
    <mergeCell ref="N304:U304"/>
    <mergeCell ref="N305:U305"/>
    <mergeCell ref="N306:U306"/>
    <mergeCell ref="N307:U307"/>
    <mergeCell ref="N308:U308"/>
    <mergeCell ref="N309:U309"/>
    <mergeCell ref="N310:U310"/>
    <mergeCell ref="N311:U311"/>
    <mergeCell ref="N312:U312"/>
    <mergeCell ref="E176:H176"/>
    <mergeCell ref="E177:H177"/>
    <mergeCell ref="E173:H173"/>
    <mergeCell ref="E175:H175"/>
    <mergeCell ref="I174:M174"/>
    <mergeCell ref="I287:L287"/>
    <mergeCell ref="I288:L288"/>
    <mergeCell ref="E193:H193"/>
    <mergeCell ref="I193:M193"/>
    <mergeCell ref="E181:H181"/>
    <mergeCell ref="I181:L181"/>
    <mergeCell ref="M181:V181"/>
    <mergeCell ref="E183:H183"/>
    <mergeCell ref="I183:M183"/>
    <mergeCell ref="E184:H184"/>
    <mergeCell ref="I184:M184"/>
    <mergeCell ref="E185:H185"/>
    <mergeCell ref="I185:M185"/>
    <mergeCell ref="E186:H186"/>
    <mergeCell ref="I186:M186"/>
    <mergeCell ref="E187:H187"/>
    <mergeCell ref="I187:M187"/>
    <mergeCell ref="I267:L267"/>
    <mergeCell ref="I268:L268"/>
    <mergeCell ref="E376:V376"/>
    <mergeCell ref="E387:H387"/>
    <mergeCell ref="E381:M381"/>
    <mergeCell ref="E382:M382"/>
    <mergeCell ref="E204:H204"/>
    <mergeCell ref="E195:H195"/>
    <mergeCell ref="I199:M199"/>
    <mergeCell ref="I200:M200"/>
    <mergeCell ref="I201:M201"/>
    <mergeCell ref="I202:M202"/>
    <mergeCell ref="I203:M203"/>
    <mergeCell ref="N198:Q198"/>
    <mergeCell ref="I198:M198"/>
    <mergeCell ref="E197:H197"/>
    <mergeCell ref="I197:M197"/>
    <mergeCell ref="R203:U203"/>
    <mergeCell ref="N377:U377"/>
    <mergeCell ref="E377:M377"/>
    <mergeCell ref="E378:M378"/>
    <mergeCell ref="E379:M379"/>
    <mergeCell ref="R197:U197"/>
    <mergeCell ref="R198:U198"/>
    <mergeCell ref="N199:Q199"/>
    <mergeCell ref="N302:U302"/>
    <mergeCell ref="E433:H433"/>
    <mergeCell ref="E434:H434"/>
    <mergeCell ref="E435:H435"/>
    <mergeCell ref="E436:H436"/>
    <mergeCell ref="E437:H437"/>
    <mergeCell ref="I433:L433"/>
    <mergeCell ref="M433:S433"/>
    <mergeCell ref="T433:U433"/>
    <mergeCell ref="I434:L434"/>
    <mergeCell ref="M434:S434"/>
    <mergeCell ref="T434:U434"/>
    <mergeCell ref="I435:L435"/>
    <mergeCell ref="M435:S435"/>
    <mergeCell ref="T435:U435"/>
    <mergeCell ref="I436:L436"/>
    <mergeCell ref="M436:S436"/>
    <mergeCell ref="T436:U436"/>
    <mergeCell ref="I437:L437"/>
    <mergeCell ref="M437:S437"/>
    <mergeCell ref="T437:U437"/>
    <mergeCell ref="N278:U278"/>
    <mergeCell ref="N279:U279"/>
    <mergeCell ref="N280:U280"/>
    <mergeCell ref="N281:U281"/>
    <mergeCell ref="N282:U282"/>
    <mergeCell ref="N283:U283"/>
    <mergeCell ref="N284:U284"/>
    <mergeCell ref="N285:U285"/>
    <mergeCell ref="N286:U286"/>
    <mergeCell ref="I284:L284"/>
    <mergeCell ref="I285:L285"/>
    <mergeCell ref="I286:L286"/>
    <mergeCell ref="E430:H430"/>
    <mergeCell ref="E431:H431"/>
    <mergeCell ref="E432:H432"/>
    <mergeCell ref="M398:O398"/>
    <mergeCell ref="M399:O399"/>
    <mergeCell ref="M396:O396"/>
    <mergeCell ref="N287:U287"/>
    <mergeCell ref="N288:U288"/>
    <mergeCell ref="N289:U289"/>
    <mergeCell ref="N290:U290"/>
    <mergeCell ref="N291:U291"/>
    <mergeCell ref="N292:U292"/>
    <mergeCell ref="N293:U293"/>
    <mergeCell ref="N294:U294"/>
    <mergeCell ref="N295:U295"/>
    <mergeCell ref="E427:H427"/>
    <mergeCell ref="E428:H428"/>
    <mergeCell ref="E429:H429"/>
    <mergeCell ref="E424:H424"/>
    <mergeCell ref="E425:H425"/>
    <mergeCell ref="E426:H426"/>
    <mergeCell ref="N187:Q187"/>
    <mergeCell ref="I278:L278"/>
    <mergeCell ref="I279:L279"/>
    <mergeCell ref="I280:L280"/>
    <mergeCell ref="N200:Q200"/>
    <mergeCell ref="N201:Q201"/>
    <mergeCell ref="N202:Q202"/>
    <mergeCell ref="R199:U199"/>
    <mergeCell ref="R200:U200"/>
    <mergeCell ref="R201:U201"/>
    <mergeCell ref="R202:U202"/>
    <mergeCell ref="H213:L213"/>
    <mergeCell ref="I265:L265"/>
    <mergeCell ref="I266:L266"/>
    <mergeCell ref="I249:L249"/>
    <mergeCell ref="I250:L250"/>
    <mergeCell ref="I251:L251"/>
    <mergeCell ref="I252:L252"/>
    <mergeCell ref="I253:L253"/>
    <mergeCell ref="I254:L254"/>
    <mergeCell ref="I255:L255"/>
    <mergeCell ref="I256:L256"/>
    <mergeCell ref="I257:L257"/>
    <mergeCell ref="N232:U232"/>
    <mergeCell ref="I175:M175"/>
    <mergeCell ref="I179:M179"/>
    <mergeCell ref="I176:M176"/>
    <mergeCell ref="I177:M177"/>
    <mergeCell ref="I178:M178"/>
    <mergeCell ref="N183:Q183"/>
    <mergeCell ref="N184:Q184"/>
    <mergeCell ref="N185:Q185"/>
    <mergeCell ref="N186:Q186"/>
    <mergeCell ref="I182:M182"/>
    <mergeCell ref="N378:U378"/>
    <mergeCell ref="N379:U379"/>
    <mergeCell ref="N380:U380"/>
    <mergeCell ref="N381:U381"/>
    <mergeCell ref="N382:U382"/>
    <mergeCell ref="N383:U383"/>
    <mergeCell ref="N384:U384"/>
    <mergeCell ref="N385:U385"/>
    <mergeCell ref="I192:M192"/>
    <mergeCell ref="N233:U233"/>
    <mergeCell ref="I269:L269"/>
    <mergeCell ref="I270:L270"/>
    <mergeCell ref="I271:L271"/>
    <mergeCell ref="I272:L272"/>
    <mergeCell ref="I273:L273"/>
    <mergeCell ref="I274:L274"/>
    <mergeCell ref="I275:L275"/>
    <mergeCell ref="I276:L276"/>
    <mergeCell ref="I277:L277"/>
    <mergeCell ref="N298:U298"/>
    <mergeCell ref="N299:U299"/>
    <mergeCell ref="N300:U300"/>
    <mergeCell ref="I281:L281"/>
    <mergeCell ref="I282:L282"/>
    <mergeCell ref="E386:M386"/>
    <mergeCell ref="D214:D218"/>
    <mergeCell ref="E214:G218"/>
    <mergeCell ref="E219:G223"/>
    <mergeCell ref="D219:D223"/>
    <mergeCell ref="D224:D229"/>
    <mergeCell ref="D230:D232"/>
    <mergeCell ref="D233:D239"/>
    <mergeCell ref="E224:G229"/>
    <mergeCell ref="E230:G232"/>
    <mergeCell ref="E233:G239"/>
    <mergeCell ref="I231:L231"/>
    <mergeCell ref="I232:L232"/>
    <mergeCell ref="I233:L233"/>
    <mergeCell ref="I234:L234"/>
    <mergeCell ref="I235:L235"/>
    <mergeCell ref="I236:L236"/>
    <mergeCell ref="I237:L237"/>
    <mergeCell ref="I238:L238"/>
    <mergeCell ref="I239:L239"/>
    <mergeCell ref="E240:G243"/>
    <mergeCell ref="E384:M384"/>
    <mergeCell ref="E385:M385"/>
    <mergeCell ref="I283:L283"/>
    <mergeCell ref="E244:G249"/>
    <mergeCell ref="E250:G253"/>
    <mergeCell ref="E254:G257"/>
    <mergeCell ref="E258:G260"/>
    <mergeCell ref="E261:G270"/>
    <mergeCell ref="D240:D243"/>
    <mergeCell ref="D244:D249"/>
    <mergeCell ref="D250:D253"/>
    <mergeCell ref="D254:D257"/>
    <mergeCell ref="D258:D260"/>
    <mergeCell ref="D261:D270"/>
    <mergeCell ref="E271:G276"/>
    <mergeCell ref="E277:G287"/>
    <mergeCell ref="E288:G295"/>
    <mergeCell ref="D277:D287"/>
    <mergeCell ref="D288:D295"/>
    <mergeCell ref="D271:D276"/>
    <mergeCell ref="N213:U213"/>
    <mergeCell ref="I214:L214"/>
    <mergeCell ref="I215:L215"/>
    <mergeCell ref="I216:L216"/>
    <mergeCell ref="I217:L217"/>
    <mergeCell ref="I218:L218"/>
    <mergeCell ref="I219:L219"/>
    <mergeCell ref="I220:L220"/>
    <mergeCell ref="I221:L221"/>
    <mergeCell ref="I222:L222"/>
    <mergeCell ref="I223:L223"/>
    <mergeCell ref="I224:L224"/>
    <mergeCell ref="I225:L225"/>
    <mergeCell ref="I226:L226"/>
    <mergeCell ref="I227:L227"/>
    <mergeCell ref="I228:L228"/>
    <mergeCell ref="I229:L229"/>
    <mergeCell ref="I230:L230"/>
    <mergeCell ref="I258:L258"/>
    <mergeCell ref="I259:L259"/>
    <mergeCell ref="I260:L260"/>
    <mergeCell ref="I261:L261"/>
    <mergeCell ref="I262:L262"/>
    <mergeCell ref="I263:L263"/>
    <mergeCell ref="I264:L264"/>
    <mergeCell ref="I240:L240"/>
    <mergeCell ref="I241:L241"/>
    <mergeCell ref="I242:L242"/>
    <mergeCell ref="I243:L243"/>
    <mergeCell ref="I244:L244"/>
    <mergeCell ref="I245:L245"/>
    <mergeCell ref="I246:L246"/>
    <mergeCell ref="I247:L247"/>
    <mergeCell ref="I248:L248"/>
    <mergeCell ref="N234:U234"/>
    <mergeCell ref="N235:U235"/>
    <mergeCell ref="N236:U236"/>
    <mergeCell ref="N237:U237"/>
    <mergeCell ref="N238:U238"/>
    <mergeCell ref="N239:U239"/>
    <mergeCell ref="N223:U223"/>
    <mergeCell ref="N224:U224"/>
    <mergeCell ref="N225:U225"/>
    <mergeCell ref="N226:U226"/>
    <mergeCell ref="N227:U227"/>
    <mergeCell ref="N228:U228"/>
    <mergeCell ref="N229:U229"/>
    <mergeCell ref="N230:U230"/>
    <mergeCell ref="N231:U231"/>
    <mergeCell ref="N214:U214"/>
    <mergeCell ref="N215:U215"/>
    <mergeCell ref="N216:U216"/>
    <mergeCell ref="N217:U217"/>
    <mergeCell ref="N218:U218"/>
    <mergeCell ref="N219:U219"/>
    <mergeCell ref="N220:U220"/>
    <mergeCell ref="N221:U221"/>
    <mergeCell ref="N222:U222"/>
    <mergeCell ref="N240:U240"/>
    <mergeCell ref="N241:U241"/>
    <mergeCell ref="N242:U242"/>
    <mergeCell ref="N243:U243"/>
    <mergeCell ref="N244:U244"/>
    <mergeCell ref="N245:U245"/>
    <mergeCell ref="N246:U246"/>
    <mergeCell ref="N247:U247"/>
    <mergeCell ref="N248:U248"/>
    <mergeCell ref="N249:U249"/>
    <mergeCell ref="N250:U250"/>
    <mergeCell ref="N251:U251"/>
    <mergeCell ref="N252:U252"/>
    <mergeCell ref="N253:U253"/>
    <mergeCell ref="N254:U254"/>
    <mergeCell ref="N255:U255"/>
    <mergeCell ref="N256:U256"/>
    <mergeCell ref="N257:U257"/>
    <mergeCell ref="N258:U258"/>
    <mergeCell ref="N259:U259"/>
    <mergeCell ref="N260:U260"/>
    <mergeCell ref="N261:U261"/>
    <mergeCell ref="N262:U262"/>
    <mergeCell ref="N263:U263"/>
    <mergeCell ref="N264:U264"/>
    <mergeCell ref="N265:U265"/>
    <mergeCell ref="N266:U266"/>
    <mergeCell ref="N267:U267"/>
    <mergeCell ref="N268:U268"/>
    <mergeCell ref="N269:U269"/>
    <mergeCell ref="N272:U272"/>
    <mergeCell ref="N273:U273"/>
    <mergeCell ref="N274:U274"/>
    <mergeCell ref="N275:U275"/>
    <mergeCell ref="N276:U276"/>
    <mergeCell ref="N277:U277"/>
    <mergeCell ref="N270:U270"/>
    <mergeCell ref="N271:U271"/>
    <mergeCell ref="D352:D357"/>
    <mergeCell ref="E352:G357"/>
    <mergeCell ref="I308:L308"/>
    <mergeCell ref="I309:L309"/>
    <mergeCell ref="I310:L310"/>
    <mergeCell ref="I311:L311"/>
    <mergeCell ref="I312:L312"/>
    <mergeCell ref="I313:L313"/>
    <mergeCell ref="I314:L314"/>
    <mergeCell ref="I315:L315"/>
    <mergeCell ref="I329:L329"/>
    <mergeCell ref="I330:L330"/>
    <mergeCell ref="I331:L331"/>
    <mergeCell ref="I332:L332"/>
    <mergeCell ref="I333:L333"/>
    <mergeCell ref="I334:L334"/>
    <mergeCell ref="I335:L335"/>
    <mergeCell ref="D342:D344"/>
    <mergeCell ref="E342:G344"/>
    <mergeCell ref="E345:G351"/>
    <mergeCell ref="D345:D351"/>
    <mergeCell ref="D320:D323"/>
    <mergeCell ref="E320:G323"/>
    <mergeCell ref="E324:G329"/>
    <mergeCell ref="D299:D306"/>
    <mergeCell ref="E299:G306"/>
    <mergeCell ref="H298:L298"/>
    <mergeCell ref="I292:L292"/>
    <mergeCell ref="I293:L293"/>
    <mergeCell ref="I294:L294"/>
    <mergeCell ref="I295:L295"/>
    <mergeCell ref="D307:D319"/>
    <mergeCell ref="E307:G319"/>
    <mergeCell ref="N354:U354"/>
    <mergeCell ref="N355:U355"/>
    <mergeCell ref="N356:U356"/>
    <mergeCell ref="N357:U357"/>
    <mergeCell ref="N358:U358"/>
    <mergeCell ref="N337:U337"/>
    <mergeCell ref="N338:U338"/>
    <mergeCell ref="N339:U339"/>
    <mergeCell ref="N340:U340"/>
    <mergeCell ref="N351:U351"/>
    <mergeCell ref="N352:U352"/>
    <mergeCell ref="N353:U353"/>
    <mergeCell ref="N342:U342"/>
    <mergeCell ref="N343:U343"/>
    <mergeCell ref="N344:U344"/>
    <mergeCell ref="N345:U345"/>
    <mergeCell ref="N346:U346"/>
    <mergeCell ref="N347:U347"/>
    <mergeCell ref="N348:U348"/>
    <mergeCell ref="N349:U349"/>
    <mergeCell ref="N350:U350"/>
    <mergeCell ref="N332:U332"/>
    <mergeCell ref="N333:U333"/>
    <mergeCell ref="N334:U334"/>
    <mergeCell ref="N335:U335"/>
    <mergeCell ref="N336:U336"/>
    <mergeCell ref="N323:U323"/>
    <mergeCell ref="N324:U324"/>
    <mergeCell ref="N325:U325"/>
    <mergeCell ref="D324:D329"/>
    <mergeCell ref="D330:D335"/>
    <mergeCell ref="E330:G335"/>
    <mergeCell ref="D336:D341"/>
    <mergeCell ref="E336:G341"/>
    <mergeCell ref="N329:U329"/>
    <mergeCell ref="N330:U330"/>
    <mergeCell ref="N331:U331"/>
    <mergeCell ref="I336:L336"/>
    <mergeCell ref="I337:L337"/>
    <mergeCell ref="I338:L338"/>
    <mergeCell ref="I339:L339"/>
    <mergeCell ref="I340:L340"/>
    <mergeCell ref="I341:L341"/>
    <mergeCell ref="N341:U341"/>
    <mergeCell ref="N326:U326"/>
    <mergeCell ref="N327:U327"/>
    <mergeCell ref="N328:U328"/>
    <mergeCell ref="I299:L299"/>
    <mergeCell ref="I300:L300"/>
    <mergeCell ref="I301:L301"/>
    <mergeCell ref="I302:L302"/>
    <mergeCell ref="I303:L303"/>
    <mergeCell ref="I304:L304"/>
    <mergeCell ref="I305:L305"/>
    <mergeCell ref="I306:L306"/>
    <mergeCell ref="I307:L307"/>
    <mergeCell ref="I323:L323"/>
    <mergeCell ref="I324:L324"/>
    <mergeCell ref="I325:L325"/>
    <mergeCell ref="I326:L326"/>
    <mergeCell ref="I327:L327"/>
    <mergeCell ref="I328:L328"/>
    <mergeCell ref="N313:U313"/>
    <mergeCell ref="N314:U314"/>
    <mergeCell ref="N315:U315"/>
    <mergeCell ref="N316:U316"/>
    <mergeCell ref="N317:U317"/>
    <mergeCell ref="N318:U318"/>
    <mergeCell ref="N301:U301"/>
    <mergeCell ref="I342:L342"/>
    <mergeCell ref="I343:L343"/>
    <mergeCell ref="I344:L344"/>
    <mergeCell ref="I345:L345"/>
    <mergeCell ref="I346:L346"/>
    <mergeCell ref="I347:L347"/>
    <mergeCell ref="I348:L348"/>
    <mergeCell ref="I349:L349"/>
    <mergeCell ref="I350:L350"/>
    <mergeCell ref="I351:L351"/>
    <mergeCell ref="I352:L352"/>
    <mergeCell ref="I353:L353"/>
    <mergeCell ref="I354:L354"/>
    <mergeCell ref="I355:L355"/>
    <mergeCell ref="I356:L356"/>
    <mergeCell ref="I357:L357"/>
    <mergeCell ref="I358:L358"/>
    <mergeCell ref="I359:L359"/>
    <mergeCell ref="I360:L360"/>
    <mergeCell ref="I361:L361"/>
    <mergeCell ref="I362:L362"/>
    <mergeCell ref="I363:L363"/>
    <mergeCell ref="I364:L364"/>
    <mergeCell ref="I365:L365"/>
    <mergeCell ref="E368:U368"/>
    <mergeCell ref="P395:U395"/>
    <mergeCell ref="N359:U359"/>
    <mergeCell ref="N360:U360"/>
    <mergeCell ref="N361:U361"/>
    <mergeCell ref="N362:U362"/>
    <mergeCell ref="N363:U363"/>
    <mergeCell ref="N364:U364"/>
    <mergeCell ref="N365:U365"/>
    <mergeCell ref="C391:H391"/>
    <mergeCell ref="D358:D364"/>
    <mergeCell ref="E358:G364"/>
    <mergeCell ref="M395:O395"/>
    <mergeCell ref="E365:G365"/>
    <mergeCell ref="C373:H373"/>
    <mergeCell ref="N386:U386"/>
    <mergeCell ref="E380:M380"/>
    <mergeCell ref="E383:M383"/>
    <mergeCell ref="P404:U404"/>
    <mergeCell ref="D396:I396"/>
    <mergeCell ref="J396:L396"/>
    <mergeCell ref="D397:I397"/>
    <mergeCell ref="J397:L397"/>
    <mergeCell ref="D398:I398"/>
    <mergeCell ref="J398:L398"/>
    <mergeCell ref="D399:I399"/>
    <mergeCell ref="J399:L399"/>
    <mergeCell ref="D400:I400"/>
    <mergeCell ref="J400:L400"/>
    <mergeCell ref="P396:Q396"/>
    <mergeCell ref="P397:Q397"/>
    <mergeCell ref="P398:Q398"/>
    <mergeCell ref="P399:Q399"/>
    <mergeCell ref="P400:Q400"/>
    <mergeCell ref="S396:T396"/>
    <mergeCell ref="S397:T397"/>
    <mergeCell ref="S398:T398"/>
    <mergeCell ref="S399:T399"/>
    <mergeCell ref="S400:T400"/>
    <mergeCell ref="M404:O404"/>
    <mergeCell ref="M400:O400"/>
    <mergeCell ref="M397:O397"/>
    <mergeCell ref="M405:O405"/>
    <mergeCell ref="P405:Q405"/>
    <mergeCell ref="S405:T405"/>
    <mergeCell ref="P406:Q406"/>
    <mergeCell ref="S406:T406"/>
    <mergeCell ref="P407:Q407"/>
    <mergeCell ref="S407:T407"/>
    <mergeCell ref="P408:Q408"/>
    <mergeCell ref="S408:T408"/>
    <mergeCell ref="M407:O407"/>
    <mergeCell ref="M408:O408"/>
    <mergeCell ref="M406:O406"/>
    <mergeCell ref="H405:L405"/>
    <mergeCell ref="H406:L406"/>
    <mergeCell ref="H407:L407"/>
    <mergeCell ref="H408:L408"/>
    <mergeCell ref="H409:L409"/>
    <mergeCell ref="H410:L410"/>
    <mergeCell ref="H411:L411"/>
    <mergeCell ref="H412:L412"/>
    <mergeCell ref="H413:L413"/>
    <mergeCell ref="D408:G408"/>
    <mergeCell ref="D409:G409"/>
    <mergeCell ref="D410:G410"/>
    <mergeCell ref="D411:G411"/>
    <mergeCell ref="D412:G412"/>
    <mergeCell ref="D413:G413"/>
    <mergeCell ref="M413:O413"/>
    <mergeCell ref="P413:Q413"/>
    <mergeCell ref="S413:T413"/>
    <mergeCell ref="P409:Q409"/>
    <mergeCell ref="S409:T409"/>
    <mergeCell ref="P410:Q410"/>
    <mergeCell ref="S410:T410"/>
    <mergeCell ref="M411:O411"/>
    <mergeCell ref="P411:Q411"/>
    <mergeCell ref="S411:T411"/>
    <mergeCell ref="M412:O412"/>
    <mergeCell ref="P412:Q412"/>
    <mergeCell ref="S412:T412"/>
    <mergeCell ref="M409:O409"/>
    <mergeCell ref="M410:O410"/>
    <mergeCell ref="T428:U428"/>
    <mergeCell ref="D414:G414"/>
    <mergeCell ref="D421:U421"/>
    <mergeCell ref="I423:L423"/>
    <mergeCell ref="M423:S423"/>
    <mergeCell ref="T423:U423"/>
    <mergeCell ref="I424:L424"/>
    <mergeCell ref="M424:S424"/>
    <mergeCell ref="T424:U424"/>
    <mergeCell ref="I425:L425"/>
    <mergeCell ref="M425:S425"/>
    <mergeCell ref="T425:U425"/>
    <mergeCell ref="M414:O414"/>
    <mergeCell ref="P414:Q414"/>
    <mergeCell ref="S414:T414"/>
    <mergeCell ref="H414:L414"/>
    <mergeCell ref="C419:H419"/>
    <mergeCell ref="E422:H422"/>
    <mergeCell ref="E423:H423"/>
    <mergeCell ref="D394:U394"/>
    <mergeCell ref="I431:L431"/>
    <mergeCell ref="M431:S431"/>
    <mergeCell ref="T431:U431"/>
    <mergeCell ref="I432:L432"/>
    <mergeCell ref="M432:S432"/>
    <mergeCell ref="T432:U432"/>
    <mergeCell ref="I429:L429"/>
    <mergeCell ref="D405:G405"/>
    <mergeCell ref="D406:G406"/>
    <mergeCell ref="D407:G407"/>
    <mergeCell ref="M429:S429"/>
    <mergeCell ref="T429:U429"/>
    <mergeCell ref="I430:L430"/>
    <mergeCell ref="M430:S430"/>
    <mergeCell ref="T430:U430"/>
    <mergeCell ref="I426:L426"/>
    <mergeCell ref="M426:S426"/>
    <mergeCell ref="T426:U426"/>
    <mergeCell ref="I427:L427"/>
    <mergeCell ref="M427:S427"/>
    <mergeCell ref="T427:U427"/>
    <mergeCell ref="I428:L428"/>
    <mergeCell ref="M428:S428"/>
  </mergeCells>
  <phoneticPr fontId="2"/>
  <conditionalFormatting sqref="E368:U368">
    <cfRule type="expression" dxfId="43" priority="1" stopIfTrue="1">
      <formula>AND(M365="○",ISBLANK(E368))</formula>
    </cfRule>
  </conditionalFormatting>
  <conditionalFormatting sqref="I20:M20">
    <cfRule type="expression" dxfId="42" priority="196" stopIfTrue="1">
      <formula>ISBLANK($I20)</formula>
    </cfRule>
  </conditionalFormatting>
  <conditionalFormatting sqref="I34:M34">
    <cfRule type="expression" dxfId="41" priority="189" stopIfTrue="1">
      <formula>NOT(AND(I34&lt;&gt;"",ISNUMBER(VALUE(SUBSTITUTE(I34,"-","")))))</formula>
    </cfRule>
  </conditionalFormatting>
  <conditionalFormatting sqref="I36:M36">
    <cfRule type="expression" dxfId="40" priority="188" stopIfTrue="1">
      <formula>AND(I36&lt;&gt;"",NOT(ISNUMBER(VALUE(SUBSTITUTE(I36,"-","")))))</formula>
    </cfRule>
  </conditionalFormatting>
  <conditionalFormatting sqref="I40:M40">
    <cfRule type="expression" dxfId="39" priority="187" stopIfTrue="1">
      <formula>AND($I40&lt;&gt;"一致する", $I40&lt;&gt;"一致しない")</formula>
    </cfRule>
  </conditionalFormatting>
  <conditionalFormatting sqref="I63:M63">
    <cfRule type="expression" dxfId="38" priority="186" stopIfTrue="1">
      <formula>AND(I63&lt;&gt;"しない", I63&lt;&gt;"する")</formula>
    </cfRule>
  </conditionalFormatting>
  <conditionalFormatting sqref="I69:M69">
    <cfRule type="expression" dxfId="37" priority="185" stopIfTrue="1">
      <formula>OR(AND($I63="する",ISBLANK($I69)),AND($I63="しない",NOT(ISBLANK($I69))))</formula>
    </cfRule>
  </conditionalFormatting>
  <conditionalFormatting sqref="I83:M83">
    <cfRule type="expression" dxfId="36" priority="178" stopIfTrue="1">
      <formula>OR(AND($I63="する",NOT(AND(I83&lt;&gt;"",ISNUMBER(VALUE(SUBSTITUTE(I83,"-","")))))), AND($I63="しない",NOT(ISBLANK($I83))))</formula>
    </cfRule>
  </conditionalFormatting>
  <conditionalFormatting sqref="I85:M85">
    <cfRule type="expression" dxfId="35" priority="177" stopIfTrue="1">
      <formula>OR(AND($I63="する",AND(I85&lt;&gt;"",NOT(ISNUMBER(VALUE(SUBSTITUTE(I85,"-","")))))), AND($I63="しない",NOT(ISBLANK($I85))))</formula>
    </cfRule>
  </conditionalFormatting>
  <conditionalFormatting sqref="I118:M118">
    <cfRule type="expression" dxfId="34" priority="172" stopIfTrue="1">
      <formula>NOT(AND($I118&lt;&gt;"",ISNUMBER(VALUE(SUBSTITUTE($I118,"-","")))))</formula>
    </cfRule>
  </conditionalFormatting>
  <conditionalFormatting sqref="I120:M120">
    <cfRule type="expression" dxfId="33" priority="171" stopIfTrue="1">
      <formula>AND(I120&lt;&gt;"",NOT(ISNUMBER(VALUE(SUBSTITUTE(I120,"-","")))))</formula>
    </cfRule>
  </conditionalFormatting>
  <conditionalFormatting sqref="I149:M149">
    <cfRule type="expression" dxfId="32" priority="170" stopIfTrue="1">
      <formula>AND(I149&lt;&gt;"しない", I149&lt;&gt;"する")</formula>
    </cfRule>
  </conditionalFormatting>
  <conditionalFormatting sqref="I151:M151">
    <cfRule type="expression" dxfId="31" priority="169" stopIfTrue="1">
      <formula>AND($I149="する",ISBLANK($I151))</formula>
    </cfRule>
  </conditionalFormatting>
  <conditionalFormatting sqref="I159:M159">
    <cfRule type="expression" dxfId="30" priority="166" stopIfTrue="1">
      <formula>AND($I149="する",NOT(AND(I159&lt;&gt;"",ISNUMBER(VALUE(SUBSTITUTE(I159,"-",""))))))</formula>
    </cfRule>
  </conditionalFormatting>
  <conditionalFormatting sqref="I161:M161">
    <cfRule type="expression" dxfId="29" priority="165" stopIfTrue="1">
      <formula>AND($I149="する",AND(I161&lt;&gt;"",NOT(ISNUMBER(VALUE(SUBSTITUTE(I161,"-",""))))))</formula>
    </cfRule>
  </conditionalFormatting>
  <conditionalFormatting sqref="I169:M169">
    <cfRule type="expression" dxfId="28" priority="164" stopIfTrue="1">
      <formula>ISBLANK(I169)</formula>
    </cfRule>
  </conditionalFormatting>
  <conditionalFormatting sqref="I171:M171">
    <cfRule type="expression" dxfId="27" priority="163" stopIfTrue="1">
      <formula>ISBLANK(I171)</formula>
    </cfRule>
  </conditionalFormatting>
  <conditionalFormatting sqref="I175:M178">
    <cfRule type="expression" dxfId="26" priority="159" stopIfTrue="1">
      <formula>ISBLANK(I175)</formula>
    </cfRule>
  </conditionalFormatting>
  <conditionalFormatting sqref="I183:Q186">
    <cfRule type="expression" dxfId="25" priority="151" stopIfTrue="1">
      <formula>ISBLANK(I183)</formula>
    </cfRule>
  </conditionalFormatting>
  <conditionalFormatting sqref="I22:U22">
    <cfRule type="expression" dxfId="24" priority="195" stopIfTrue="1">
      <formula>AND(I22&lt;&gt;"", OR(ISERROR(FIND("@"&amp;LEFT(I22,3)&amp;"@", 都道府県3))=FALSE, ISERROR(FIND("@"&amp;LEFT(I22,4)&amp;"@",都道府県4))=FALSE))=FALSE</formula>
    </cfRule>
  </conditionalFormatting>
  <conditionalFormatting sqref="I24:U24">
    <cfRule type="expression" dxfId="23" priority="194" stopIfTrue="1">
      <formula>ISBLANK($I24)</formula>
    </cfRule>
  </conditionalFormatting>
  <conditionalFormatting sqref="I26:U26">
    <cfRule type="expression" dxfId="22" priority="193" stopIfTrue="1">
      <formula>ISBLANK($I26)</formula>
    </cfRule>
  </conditionalFormatting>
  <conditionalFormatting sqref="I28:U28">
    <cfRule type="expression" dxfId="21" priority="192" stopIfTrue="1">
      <formula>ISBLANK($I28)</formula>
    </cfRule>
  </conditionalFormatting>
  <conditionalFormatting sqref="I30:U30">
    <cfRule type="expression" dxfId="20" priority="191" stopIfTrue="1">
      <formula>ISBLANK($I30)</formula>
    </cfRule>
  </conditionalFormatting>
  <conditionalFormatting sqref="I32:U32">
    <cfRule type="expression" dxfId="19" priority="190" stopIfTrue="1">
      <formula>ISBLANK($I32)</formula>
    </cfRule>
  </conditionalFormatting>
  <conditionalFormatting sqref="I71:U71">
    <cfRule type="expression" dxfId="18" priority="184" stopIfTrue="1">
      <formula>OR(AND($I63="する",AND(I71&lt;&gt;"", OR(ISERROR(FIND("@"&amp;LEFT(I71,3)&amp;"@", 都道府県3))=FALSE, ISERROR(FIND("@"&amp;LEFT(I71,4)&amp;"@",都道府県4))=FALSE))=FALSE),AND($I63="しない",NOT(ISBLANK($I71))))</formula>
    </cfRule>
  </conditionalFormatting>
  <conditionalFormatting sqref="I73:U73">
    <cfRule type="expression" dxfId="17" priority="183" stopIfTrue="1">
      <formula>OR(AND($I63="する",ISBLANK($I73)),AND($I63="しない",NOT(ISBLANK($I73))))</formula>
    </cfRule>
  </conditionalFormatting>
  <conditionalFormatting sqref="I75:U75">
    <cfRule type="expression" dxfId="16" priority="182" stopIfTrue="1">
      <formula>OR(AND($I63="する",ISBLANK($I75)),AND($I63="しない",NOT(ISBLANK($I75))))</formula>
    </cfRule>
  </conditionalFormatting>
  <conditionalFormatting sqref="I77:U77">
    <cfRule type="expression" dxfId="15" priority="181" stopIfTrue="1">
      <formula>OR(AND($I63="する",ISBLANK($I77)),AND($I63="しない",NOT(ISBLANK($I77))))</formula>
    </cfRule>
  </conditionalFormatting>
  <conditionalFormatting sqref="I79:U79">
    <cfRule type="expression" dxfId="14" priority="180" stopIfTrue="1">
      <formula>OR(AND($I63="する",ISBLANK($I79)),AND($I63="しない",NOT(ISBLANK($I79))))</formula>
    </cfRule>
  </conditionalFormatting>
  <conditionalFormatting sqref="I81:U81">
    <cfRule type="expression" dxfId="13" priority="179" stopIfTrue="1">
      <formula>OR(AND($I63="する",ISBLANK($I81)),AND($I63="しない",NOT(ISBLANK($I81))))</formula>
    </cfRule>
  </conditionalFormatting>
  <conditionalFormatting sqref="I87:U87">
    <cfRule type="expression" dxfId="12" priority="176" stopIfTrue="1">
      <formula>AND(I63="しない",NOT(ISBLANK($I87)))</formula>
    </cfRule>
  </conditionalFormatting>
  <conditionalFormatting sqref="I112:U112">
    <cfRule type="expression" dxfId="11" priority="175" stopIfTrue="1">
      <formula>ISBLANK($I112)</formula>
    </cfRule>
  </conditionalFormatting>
  <conditionalFormatting sqref="I114:U114">
    <cfRule type="expression" dxfId="10" priority="174" stopIfTrue="1">
      <formula>ISBLANK($I114)</formula>
    </cfRule>
  </conditionalFormatting>
  <conditionalFormatting sqref="I116:U116">
    <cfRule type="expression" dxfId="9" priority="173" stopIfTrue="1">
      <formula>ISBLANK($I116)</formula>
    </cfRule>
  </conditionalFormatting>
  <conditionalFormatting sqref="I153:U153">
    <cfRule type="expression" dxfId="8" priority="168" stopIfTrue="1">
      <formula>AND($I149="する",ISBLANK($I153))</formula>
    </cfRule>
  </conditionalFormatting>
  <conditionalFormatting sqref="I157:U157">
    <cfRule type="expression" dxfId="7" priority="167" stopIfTrue="1">
      <formula>AND($I149="する",ISBLANK($I157))</formula>
    </cfRule>
  </conditionalFormatting>
  <conditionalFormatting sqref="M214:M295">
    <cfRule type="expression" dxfId="6" priority="69" stopIfTrue="1">
      <formula>希望&lt;&gt;0</formula>
    </cfRule>
  </conditionalFormatting>
  <conditionalFormatting sqref="M299:M365">
    <cfRule type="expression" dxfId="5" priority="2" stopIfTrue="1">
      <formula>希望&lt;&gt;0</formula>
    </cfRule>
  </conditionalFormatting>
  <dataValidations count="11">
    <dataValidation type="whole" imeMode="halfAlpha" allowBlank="1" showInputMessage="1" showErrorMessage="1" error="7桁の数字を入力してください" sqref="I20:M20 I151:M151 I69:M69" xr:uid="{C4EC30BA-058B-4AB9-B3C8-A3A978EB0E55}">
      <formula1>0</formula1>
      <formula2>9999999</formula2>
    </dataValidation>
    <dataValidation errorStyle="warning" imeMode="hiragana" allowBlank="1" showInputMessage="1" showErrorMessage="1" sqref="I22:U22 I423:S437 J396:L400 E378:U386 E368:U368 I169:M169 I157:U157 I153:U153 I116:U116 I112:U112 I81:U81 I77:U77 I75:U75 I71:U71 I32:U32 I28:U28 I26:U26" xr:uid="{165E06BB-84C2-4917-A0D0-5C4FD0ACF019}"/>
    <dataValidation errorStyle="warning" imeMode="fullKatakana" allowBlank="1" showInputMessage="1" showErrorMessage="1" sqref="I24:U24 I155:U155 I114:U114 I79:U79 I73:U73 I30:U30" xr:uid="{9CA47CFD-FB5A-4E19-B7FE-2CC7E630B69D}"/>
    <dataValidation errorStyle="warning" imeMode="halfAlpha" allowBlank="1" showInputMessage="1" showErrorMessage="1" sqref="I34:M34 M405:O414 M396:O400 I161:M161 I159:M159 I122:U122 I120:M120 Q118:R118 I118:M118 I87:U87 I85:M85 I83:M83 I38:U38 I36:M36" xr:uid="{9B11620C-9A89-4157-B05F-37F4AE0F5187}"/>
    <dataValidation type="list" imeMode="halfAlpha" allowBlank="1" showInputMessage="1" showErrorMessage="1" error="リストから選択してください" sqref="I40:M40" xr:uid="{A6AC34A0-AC13-42BB-B4F0-E2C013BE0C92}">
      <formula1>"一致する,一致しない"</formula1>
    </dataValidation>
    <dataValidation type="list" imeMode="halfAlpha" allowBlank="1" showInputMessage="1" showErrorMessage="1" error="リストから選択してください" sqref="I63:M63 I149:M149" xr:uid="{AB445048-BFEE-4D00-B594-F5ECE683685E}">
      <formula1>"しない,する"</formula1>
    </dataValidation>
    <dataValidation type="whole" imeMode="halfAlpha" allowBlank="1" showInputMessage="1" showErrorMessage="1" error="有効な数字を入力してください" sqref="I171:M171 I183:Q186" xr:uid="{FC08E62C-1B96-44AE-ADE2-0EA2D3703D22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T423:U437 I198:U202 I191:M192 I175:M178" xr:uid="{16939C27-33A8-474F-9FAD-D9A80383F4B2}">
      <formula1>-9999999999</formula1>
      <formula2>9999999999</formula2>
    </dataValidation>
    <dataValidation type="list" imeMode="halfAlpha" allowBlank="1" showInputMessage="1" showErrorMessage="1" error="リストから選択してください" sqref="M299:M365 M214:M295" xr:uid="{42C955D5-3620-443A-83A0-D9252E42E630}">
      <formula1>"○,　"</formula1>
    </dataValidation>
    <dataValidation type="list" imeMode="halfAlpha" allowBlank="1" showInputMessage="1" showErrorMessage="1" error="リストから選択してください" sqref="E423:H437 D396:I400" xr:uid="{039960CA-9AD2-4A5A-B027-BE834FA208EB}">
      <formula1>営業種目</formula1>
    </dataValidation>
    <dataValidation type="date" imeMode="halfAlpha" allowBlank="1" showInputMessage="1" showErrorMessage="1" error="有効な日付を入力してください" sqref="S405:T414 P405:Q414 P396:Q400 S396:T400" xr:uid="{F01F985C-89D9-42C3-A475-CB2CC8B449BC}">
      <formula1>92</formula1>
      <formula2>73415</formula2>
    </dataValidation>
  </dataValidations>
  <pageMargins left="0.19685039370078741" right="0.19685039370078741" top="0.39370078740157483" bottom="0.19685039370078741" header="0.19685039370078741" footer="0.19685039370078741"/>
  <pageSetup paperSize="9" scale="67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8D46F-F9BD-4560-A73F-A64FB268B9DA}">
  <sheetPr>
    <pageSetUpPr fitToPage="1"/>
  </sheetPr>
  <dimension ref="A1:M58"/>
  <sheetViews>
    <sheetView showGridLines="0" zoomScaleNormal="100" workbookViewId="0">
      <pane ySplit="8" topLeftCell="A9" activePane="bottomLeft" state="frozen"/>
      <selection pane="bottomLeft" activeCell="B1" sqref="B1"/>
    </sheetView>
  </sheetViews>
  <sheetFormatPr defaultColWidth="2.33203125" defaultRowHeight="13.2" x14ac:dyDescent="0.2"/>
  <cols>
    <col min="1" max="1" width="9.33203125" style="191" hidden="1" customWidth="1"/>
    <col min="2" max="3" width="3.77734375" style="196" customWidth="1"/>
    <col min="4" max="4" width="16.77734375" style="196" customWidth="1"/>
    <col min="5" max="6" width="22.6640625" style="196" customWidth="1"/>
    <col min="7" max="7" width="6" style="196" customWidth="1"/>
    <col min="8" max="8" width="19.77734375" style="196" customWidth="1"/>
    <col min="9" max="9" width="14.88671875" style="196" customWidth="1"/>
    <col min="10" max="10" width="38.33203125" style="196" hidden="1" customWidth="1"/>
    <col min="11" max="11" width="38.33203125" style="196" customWidth="1"/>
    <col min="12" max="12" width="2.33203125" style="196"/>
    <col min="13" max="13" width="13.33203125" style="196" hidden="1" customWidth="1"/>
    <col min="14" max="16384" width="2.33203125" style="196"/>
  </cols>
  <sheetData>
    <row r="1" spans="1:13" s="192" customFormat="1" ht="30" customHeight="1" x14ac:dyDescent="0.2">
      <c r="A1" s="191" t="s">
        <v>479</v>
      </c>
      <c r="C1" s="193" t="s">
        <v>440</v>
      </c>
      <c r="D1" s="193"/>
      <c r="E1" s="193"/>
      <c r="F1" s="193"/>
      <c r="G1" s="193"/>
      <c r="H1" s="193"/>
      <c r="I1" s="193"/>
      <c r="J1" s="193"/>
      <c r="K1" s="194">
        <v>45292</v>
      </c>
      <c r="L1" s="194"/>
    </row>
    <row r="2" spans="1:13" s="192" customFormat="1" ht="15" hidden="1" customHeight="1" x14ac:dyDescent="0.2">
      <c r="A2" s="191" t="s">
        <v>476</v>
      </c>
      <c r="C2" s="195"/>
      <c r="D2" s="195"/>
      <c r="E2" s="195"/>
      <c r="F2" s="195"/>
      <c r="G2" s="195"/>
      <c r="H2" s="195"/>
      <c r="I2" s="195"/>
      <c r="J2" s="195"/>
      <c r="K2" s="194"/>
      <c r="L2" s="194"/>
    </row>
    <row r="3" spans="1:13" ht="15" customHeight="1" x14ac:dyDescent="0.2">
      <c r="A3" s="191">
        <v>2024.01</v>
      </c>
      <c r="C3" s="445" t="s">
        <v>477</v>
      </c>
      <c r="D3" s="445"/>
      <c r="E3" s="445"/>
      <c r="F3" s="445"/>
      <c r="G3" s="445"/>
      <c r="H3" s="445"/>
      <c r="I3" s="445"/>
      <c r="J3" s="445"/>
      <c r="K3" s="445"/>
    </row>
    <row r="4" spans="1:13" ht="52.5" customHeight="1" x14ac:dyDescent="0.2">
      <c r="C4" s="444" t="s">
        <v>478</v>
      </c>
      <c r="D4" s="444"/>
      <c r="E4" s="444"/>
      <c r="F4" s="444"/>
      <c r="G4" s="444"/>
      <c r="H4" s="444"/>
      <c r="I4" s="444"/>
      <c r="J4" s="444"/>
      <c r="K4" s="444"/>
    </row>
    <row r="5" spans="1:13" ht="15" hidden="1" customHeight="1" x14ac:dyDescent="0.2">
      <c r="C5" s="139"/>
      <c r="D5" s="47"/>
      <c r="E5" s="47"/>
      <c r="F5" s="47"/>
      <c r="G5" s="47"/>
      <c r="H5" s="47"/>
      <c r="I5" s="47"/>
      <c r="J5" s="47"/>
      <c r="K5" s="47"/>
    </row>
    <row r="6" spans="1:13" ht="15" hidden="1" customHeight="1" x14ac:dyDescent="0.2">
      <c r="C6" s="139"/>
      <c r="D6" s="47"/>
      <c r="E6" s="47"/>
      <c r="F6" s="47"/>
      <c r="G6" s="47"/>
      <c r="H6" s="47"/>
      <c r="I6" s="47"/>
      <c r="J6" s="47"/>
      <c r="K6" s="47"/>
    </row>
    <row r="7" spans="1:13" ht="15" hidden="1" customHeight="1" x14ac:dyDescent="0.2">
      <c r="C7" s="139"/>
      <c r="D7" s="47"/>
      <c r="E7" s="47"/>
      <c r="F7" s="47"/>
      <c r="G7" s="47"/>
      <c r="H7" s="47"/>
      <c r="I7" s="47"/>
      <c r="J7" s="47"/>
      <c r="K7" s="47"/>
    </row>
    <row r="8" spans="1:13" s="147" customFormat="1" ht="30.75" customHeight="1" x14ac:dyDescent="0.2">
      <c r="A8" s="191"/>
      <c r="C8" s="197"/>
      <c r="D8" s="198" t="s">
        <v>444</v>
      </c>
      <c r="E8" s="198" t="s">
        <v>445</v>
      </c>
      <c r="F8" s="198" t="s">
        <v>446</v>
      </c>
      <c r="G8" s="199" t="s">
        <v>447</v>
      </c>
      <c r="H8" s="199" t="str">
        <f>"生年月日
" &amp; 日付例_s</f>
        <v>生年月日
例)2023/4/1</v>
      </c>
      <c r="I8" s="200" t="s">
        <v>448</v>
      </c>
      <c r="J8" s="200" t="s">
        <v>449</v>
      </c>
      <c r="K8" s="201" t="s">
        <v>450</v>
      </c>
      <c r="M8" s="147">
        <f>COUNTIF(M9:M58,"&gt;0")</f>
        <v>0</v>
      </c>
    </row>
    <row r="9" spans="1:13" s="147" customFormat="1" ht="18" customHeight="1" x14ac:dyDescent="0.2">
      <c r="A9" s="191">
        <f t="shared" ref="A9:A40" si="0">IFERROR(IF(AND(OR($C9=1,AND($C9&gt;1,$M9&gt;0)), OR(TRIM($D9)="",TRIM($E9)="",TRIM($F9)="",TRIM($G9)="",TRIM($H9)="")),1001,0),3)</f>
        <v>1001</v>
      </c>
      <c r="C9" s="202">
        <v>1</v>
      </c>
      <c r="D9" s="15"/>
      <c r="E9" s="16"/>
      <c r="F9" s="15"/>
      <c r="G9" s="3"/>
      <c r="H9" s="17"/>
      <c r="I9" s="3"/>
      <c r="J9" s="18"/>
      <c r="K9" s="15"/>
      <c r="M9" s="147">
        <f>COUNTA($D9:$F9,$H9,$J9:$K9)+IF(TRIM($G9)="",0,1)+IF(TRIM($I9)="",0,1)</f>
        <v>0</v>
      </c>
    </row>
    <row r="10" spans="1:13" s="147" customFormat="1" ht="18" customHeight="1" x14ac:dyDescent="0.2">
      <c r="A10" s="191">
        <f t="shared" si="0"/>
        <v>0</v>
      </c>
      <c r="B10" s="203"/>
      <c r="C10" s="204">
        <v>2</v>
      </c>
      <c r="D10" s="5"/>
      <c r="E10" s="4"/>
      <c r="F10" s="5"/>
      <c r="G10" s="4"/>
      <c r="H10" s="19"/>
      <c r="I10" s="4"/>
      <c r="J10" s="20"/>
      <c r="K10" s="5"/>
      <c r="M10" s="147">
        <f t="shared" ref="M10:M58" si="1">COUNTA($D10:$F10,$H10,$J10:$K10)+IF(TRIM($G10)="",0,1)+IF(TRIM($I10)="",0,1)</f>
        <v>0</v>
      </c>
    </row>
    <row r="11" spans="1:13" s="147" customFormat="1" ht="18" customHeight="1" x14ac:dyDescent="0.2">
      <c r="A11" s="191">
        <f t="shared" si="0"/>
        <v>0</v>
      </c>
      <c r="B11" s="203"/>
      <c r="C11" s="204">
        <v>3</v>
      </c>
      <c r="D11" s="5"/>
      <c r="E11" s="4"/>
      <c r="F11" s="5"/>
      <c r="G11" s="4"/>
      <c r="H11" s="19"/>
      <c r="I11" s="4"/>
      <c r="J11" s="20"/>
      <c r="K11" s="5"/>
      <c r="M11" s="147">
        <f t="shared" si="1"/>
        <v>0</v>
      </c>
    </row>
    <row r="12" spans="1:13" s="147" customFormat="1" ht="18" customHeight="1" x14ac:dyDescent="0.2">
      <c r="A12" s="191">
        <f t="shared" si="0"/>
        <v>0</v>
      </c>
      <c r="B12" s="203"/>
      <c r="C12" s="204">
        <v>4</v>
      </c>
      <c r="D12" s="5"/>
      <c r="E12" s="4"/>
      <c r="F12" s="5"/>
      <c r="G12" s="4"/>
      <c r="H12" s="19"/>
      <c r="I12" s="4"/>
      <c r="J12" s="20"/>
      <c r="K12" s="5"/>
      <c r="M12" s="147">
        <f t="shared" si="1"/>
        <v>0</v>
      </c>
    </row>
    <row r="13" spans="1:13" s="147" customFormat="1" ht="18" customHeight="1" x14ac:dyDescent="0.2">
      <c r="A13" s="191">
        <f t="shared" si="0"/>
        <v>0</v>
      </c>
      <c r="B13" s="203"/>
      <c r="C13" s="204">
        <v>5</v>
      </c>
      <c r="D13" s="5"/>
      <c r="E13" s="4"/>
      <c r="F13" s="5"/>
      <c r="G13" s="4"/>
      <c r="H13" s="19"/>
      <c r="I13" s="4"/>
      <c r="J13" s="20"/>
      <c r="K13" s="5"/>
      <c r="M13" s="147">
        <f t="shared" si="1"/>
        <v>0</v>
      </c>
    </row>
    <row r="14" spans="1:13" s="147" customFormat="1" ht="18" customHeight="1" x14ac:dyDescent="0.2">
      <c r="A14" s="191">
        <f t="shared" si="0"/>
        <v>0</v>
      </c>
      <c r="B14" s="203"/>
      <c r="C14" s="204">
        <v>6</v>
      </c>
      <c r="D14" s="5"/>
      <c r="E14" s="4"/>
      <c r="F14" s="5"/>
      <c r="G14" s="4"/>
      <c r="H14" s="19"/>
      <c r="I14" s="4"/>
      <c r="J14" s="20"/>
      <c r="K14" s="5"/>
      <c r="M14" s="147">
        <f t="shared" si="1"/>
        <v>0</v>
      </c>
    </row>
    <row r="15" spans="1:13" s="147" customFormat="1" ht="18" customHeight="1" x14ac:dyDescent="0.2">
      <c r="A15" s="191">
        <f t="shared" si="0"/>
        <v>0</v>
      </c>
      <c r="B15" s="203"/>
      <c r="C15" s="204">
        <v>7</v>
      </c>
      <c r="D15" s="5"/>
      <c r="E15" s="4"/>
      <c r="F15" s="5"/>
      <c r="G15" s="4"/>
      <c r="H15" s="19"/>
      <c r="I15" s="4"/>
      <c r="J15" s="20"/>
      <c r="K15" s="5"/>
      <c r="M15" s="147">
        <f t="shared" si="1"/>
        <v>0</v>
      </c>
    </row>
    <row r="16" spans="1:13" s="147" customFormat="1" ht="18" customHeight="1" x14ac:dyDescent="0.2">
      <c r="A16" s="191">
        <f t="shared" si="0"/>
        <v>0</v>
      </c>
      <c r="B16" s="203"/>
      <c r="C16" s="204">
        <v>8</v>
      </c>
      <c r="D16" s="5"/>
      <c r="E16" s="4"/>
      <c r="F16" s="5"/>
      <c r="G16" s="4"/>
      <c r="H16" s="19"/>
      <c r="I16" s="4"/>
      <c r="J16" s="20"/>
      <c r="K16" s="5"/>
      <c r="M16" s="147">
        <f t="shared" si="1"/>
        <v>0</v>
      </c>
    </row>
    <row r="17" spans="1:13" s="147" customFormat="1" ht="18" customHeight="1" x14ac:dyDescent="0.2">
      <c r="A17" s="191">
        <f t="shared" si="0"/>
        <v>0</v>
      </c>
      <c r="B17" s="203"/>
      <c r="C17" s="204">
        <v>9</v>
      </c>
      <c r="D17" s="5"/>
      <c r="E17" s="4"/>
      <c r="F17" s="5"/>
      <c r="G17" s="4"/>
      <c r="H17" s="19"/>
      <c r="I17" s="4"/>
      <c r="J17" s="20"/>
      <c r="K17" s="5"/>
      <c r="M17" s="147">
        <f t="shared" si="1"/>
        <v>0</v>
      </c>
    </row>
    <row r="18" spans="1:13" s="147" customFormat="1" ht="18" customHeight="1" x14ac:dyDescent="0.2">
      <c r="A18" s="191">
        <f t="shared" si="0"/>
        <v>0</v>
      </c>
      <c r="B18" s="203"/>
      <c r="C18" s="204">
        <v>10</v>
      </c>
      <c r="D18" s="5"/>
      <c r="E18" s="4"/>
      <c r="F18" s="5"/>
      <c r="G18" s="4"/>
      <c r="H18" s="19"/>
      <c r="I18" s="4"/>
      <c r="J18" s="20"/>
      <c r="K18" s="5"/>
      <c r="M18" s="147">
        <f t="shared" si="1"/>
        <v>0</v>
      </c>
    </row>
    <row r="19" spans="1:13" s="147" customFormat="1" ht="18" customHeight="1" x14ac:dyDescent="0.2">
      <c r="A19" s="191">
        <f t="shared" si="0"/>
        <v>0</v>
      </c>
      <c r="B19" s="203"/>
      <c r="C19" s="204">
        <v>11</v>
      </c>
      <c r="D19" s="5"/>
      <c r="E19" s="4"/>
      <c r="F19" s="5"/>
      <c r="G19" s="4"/>
      <c r="H19" s="19"/>
      <c r="I19" s="4"/>
      <c r="J19" s="20"/>
      <c r="K19" s="5"/>
      <c r="M19" s="147">
        <f t="shared" si="1"/>
        <v>0</v>
      </c>
    </row>
    <row r="20" spans="1:13" s="147" customFormat="1" ht="18" customHeight="1" x14ac:dyDescent="0.2">
      <c r="A20" s="191">
        <f t="shared" si="0"/>
        <v>0</v>
      </c>
      <c r="B20" s="203"/>
      <c r="C20" s="204">
        <v>12</v>
      </c>
      <c r="D20" s="5"/>
      <c r="E20" s="4"/>
      <c r="F20" s="5"/>
      <c r="G20" s="4"/>
      <c r="H20" s="19"/>
      <c r="I20" s="4"/>
      <c r="J20" s="20"/>
      <c r="K20" s="5"/>
      <c r="M20" s="147">
        <f t="shared" si="1"/>
        <v>0</v>
      </c>
    </row>
    <row r="21" spans="1:13" s="147" customFormat="1" ht="18" customHeight="1" x14ac:dyDescent="0.2">
      <c r="A21" s="191">
        <f t="shared" si="0"/>
        <v>0</v>
      </c>
      <c r="B21" s="203"/>
      <c r="C21" s="204">
        <v>13</v>
      </c>
      <c r="D21" s="5"/>
      <c r="E21" s="4"/>
      <c r="F21" s="5"/>
      <c r="G21" s="4"/>
      <c r="H21" s="19"/>
      <c r="I21" s="4"/>
      <c r="J21" s="20"/>
      <c r="K21" s="5"/>
      <c r="M21" s="147">
        <f t="shared" si="1"/>
        <v>0</v>
      </c>
    </row>
    <row r="22" spans="1:13" s="147" customFormat="1" ht="18" customHeight="1" x14ac:dyDescent="0.2">
      <c r="A22" s="191">
        <f t="shared" si="0"/>
        <v>0</v>
      </c>
      <c r="B22" s="203"/>
      <c r="C22" s="204">
        <v>14</v>
      </c>
      <c r="D22" s="5"/>
      <c r="E22" s="4"/>
      <c r="F22" s="5"/>
      <c r="G22" s="4"/>
      <c r="H22" s="19"/>
      <c r="I22" s="4"/>
      <c r="J22" s="20"/>
      <c r="K22" s="5"/>
      <c r="M22" s="147">
        <f t="shared" si="1"/>
        <v>0</v>
      </c>
    </row>
    <row r="23" spans="1:13" s="147" customFormat="1" ht="18" customHeight="1" x14ac:dyDescent="0.2">
      <c r="A23" s="191">
        <f t="shared" si="0"/>
        <v>0</v>
      </c>
      <c r="B23" s="203"/>
      <c r="C23" s="204">
        <v>15</v>
      </c>
      <c r="D23" s="5"/>
      <c r="E23" s="4"/>
      <c r="F23" s="5"/>
      <c r="G23" s="4"/>
      <c r="H23" s="19"/>
      <c r="I23" s="4"/>
      <c r="J23" s="20"/>
      <c r="K23" s="5"/>
      <c r="M23" s="147">
        <f t="shared" si="1"/>
        <v>0</v>
      </c>
    </row>
    <row r="24" spans="1:13" s="147" customFormat="1" ht="18" customHeight="1" x14ac:dyDescent="0.2">
      <c r="A24" s="191">
        <f t="shared" si="0"/>
        <v>0</v>
      </c>
      <c r="B24" s="203"/>
      <c r="C24" s="204">
        <v>16</v>
      </c>
      <c r="D24" s="5"/>
      <c r="E24" s="4"/>
      <c r="F24" s="5"/>
      <c r="G24" s="4"/>
      <c r="H24" s="19"/>
      <c r="I24" s="4"/>
      <c r="J24" s="20"/>
      <c r="K24" s="5"/>
      <c r="M24" s="147">
        <f t="shared" si="1"/>
        <v>0</v>
      </c>
    </row>
    <row r="25" spans="1:13" s="147" customFormat="1" ht="18" customHeight="1" x14ac:dyDescent="0.2">
      <c r="A25" s="191">
        <f t="shared" si="0"/>
        <v>0</v>
      </c>
      <c r="B25" s="203"/>
      <c r="C25" s="204">
        <v>17</v>
      </c>
      <c r="D25" s="5"/>
      <c r="E25" s="4"/>
      <c r="F25" s="5"/>
      <c r="G25" s="4"/>
      <c r="H25" s="19"/>
      <c r="I25" s="4"/>
      <c r="J25" s="20"/>
      <c r="K25" s="5"/>
      <c r="M25" s="147">
        <f t="shared" si="1"/>
        <v>0</v>
      </c>
    </row>
    <row r="26" spans="1:13" s="147" customFormat="1" ht="18" customHeight="1" x14ac:dyDescent="0.2">
      <c r="A26" s="191">
        <f t="shared" si="0"/>
        <v>0</v>
      </c>
      <c r="B26" s="203"/>
      <c r="C26" s="204">
        <v>18</v>
      </c>
      <c r="D26" s="5"/>
      <c r="E26" s="4"/>
      <c r="F26" s="5"/>
      <c r="G26" s="4"/>
      <c r="H26" s="19"/>
      <c r="I26" s="4"/>
      <c r="J26" s="20"/>
      <c r="K26" s="5"/>
      <c r="M26" s="147">
        <f t="shared" si="1"/>
        <v>0</v>
      </c>
    </row>
    <row r="27" spans="1:13" s="147" customFormat="1" ht="18" customHeight="1" x14ac:dyDescent="0.2">
      <c r="A27" s="191">
        <f t="shared" si="0"/>
        <v>0</v>
      </c>
      <c r="B27" s="203"/>
      <c r="C27" s="204">
        <v>19</v>
      </c>
      <c r="D27" s="5"/>
      <c r="E27" s="4"/>
      <c r="F27" s="5"/>
      <c r="G27" s="4"/>
      <c r="H27" s="19"/>
      <c r="I27" s="4"/>
      <c r="J27" s="20"/>
      <c r="K27" s="5"/>
      <c r="M27" s="147">
        <f t="shared" si="1"/>
        <v>0</v>
      </c>
    </row>
    <row r="28" spans="1:13" s="147" customFormat="1" ht="18" customHeight="1" x14ac:dyDescent="0.2">
      <c r="A28" s="191">
        <f t="shared" si="0"/>
        <v>0</v>
      </c>
      <c r="B28" s="203"/>
      <c r="C28" s="204">
        <v>20</v>
      </c>
      <c r="D28" s="5"/>
      <c r="E28" s="4"/>
      <c r="F28" s="5"/>
      <c r="G28" s="4"/>
      <c r="H28" s="19"/>
      <c r="I28" s="4"/>
      <c r="J28" s="20"/>
      <c r="K28" s="5"/>
      <c r="M28" s="147">
        <f t="shared" si="1"/>
        <v>0</v>
      </c>
    </row>
    <row r="29" spans="1:13" s="147" customFormat="1" ht="18" customHeight="1" x14ac:dyDescent="0.2">
      <c r="A29" s="191">
        <f t="shared" si="0"/>
        <v>0</v>
      </c>
      <c r="B29" s="203"/>
      <c r="C29" s="204">
        <v>21</v>
      </c>
      <c r="D29" s="5"/>
      <c r="E29" s="4"/>
      <c r="F29" s="5"/>
      <c r="G29" s="4"/>
      <c r="H29" s="19"/>
      <c r="I29" s="4"/>
      <c r="J29" s="20"/>
      <c r="K29" s="5"/>
      <c r="M29" s="147">
        <f t="shared" si="1"/>
        <v>0</v>
      </c>
    </row>
    <row r="30" spans="1:13" s="147" customFormat="1" ht="18" customHeight="1" x14ac:dyDescent="0.2">
      <c r="A30" s="191">
        <f t="shared" si="0"/>
        <v>0</v>
      </c>
      <c r="B30" s="203"/>
      <c r="C30" s="204">
        <v>22</v>
      </c>
      <c r="D30" s="5"/>
      <c r="E30" s="4"/>
      <c r="F30" s="5"/>
      <c r="G30" s="4"/>
      <c r="H30" s="19"/>
      <c r="I30" s="4"/>
      <c r="J30" s="20"/>
      <c r="K30" s="5"/>
      <c r="M30" s="147">
        <f t="shared" si="1"/>
        <v>0</v>
      </c>
    </row>
    <row r="31" spans="1:13" s="147" customFormat="1" ht="18" customHeight="1" x14ac:dyDescent="0.2">
      <c r="A31" s="191">
        <f t="shared" si="0"/>
        <v>0</v>
      </c>
      <c r="B31" s="203"/>
      <c r="C31" s="204">
        <v>23</v>
      </c>
      <c r="D31" s="5"/>
      <c r="E31" s="4"/>
      <c r="F31" s="5"/>
      <c r="G31" s="4"/>
      <c r="H31" s="19"/>
      <c r="I31" s="4"/>
      <c r="J31" s="20"/>
      <c r="K31" s="5"/>
      <c r="M31" s="147">
        <f t="shared" si="1"/>
        <v>0</v>
      </c>
    </row>
    <row r="32" spans="1:13" s="147" customFormat="1" ht="18" customHeight="1" x14ac:dyDescent="0.2">
      <c r="A32" s="191">
        <f t="shared" si="0"/>
        <v>0</v>
      </c>
      <c r="B32" s="203"/>
      <c r="C32" s="204">
        <v>24</v>
      </c>
      <c r="D32" s="5"/>
      <c r="E32" s="4"/>
      <c r="F32" s="5"/>
      <c r="G32" s="4"/>
      <c r="H32" s="19"/>
      <c r="I32" s="4"/>
      <c r="J32" s="20"/>
      <c r="K32" s="5"/>
      <c r="M32" s="147">
        <f t="shared" si="1"/>
        <v>0</v>
      </c>
    </row>
    <row r="33" spans="1:13" s="147" customFormat="1" ht="18" customHeight="1" x14ac:dyDescent="0.2">
      <c r="A33" s="191">
        <f t="shared" si="0"/>
        <v>0</v>
      </c>
      <c r="B33" s="203"/>
      <c r="C33" s="204">
        <v>25</v>
      </c>
      <c r="D33" s="5"/>
      <c r="E33" s="4"/>
      <c r="F33" s="5"/>
      <c r="G33" s="4"/>
      <c r="H33" s="19"/>
      <c r="I33" s="4"/>
      <c r="J33" s="20"/>
      <c r="K33" s="5"/>
      <c r="M33" s="147">
        <f t="shared" si="1"/>
        <v>0</v>
      </c>
    </row>
    <row r="34" spans="1:13" s="147" customFormat="1" ht="18" customHeight="1" x14ac:dyDescent="0.2">
      <c r="A34" s="191">
        <f t="shared" si="0"/>
        <v>0</v>
      </c>
      <c r="B34" s="203"/>
      <c r="C34" s="204">
        <v>26</v>
      </c>
      <c r="D34" s="5"/>
      <c r="E34" s="4"/>
      <c r="F34" s="5"/>
      <c r="G34" s="4"/>
      <c r="H34" s="19"/>
      <c r="I34" s="4"/>
      <c r="J34" s="20"/>
      <c r="K34" s="5"/>
      <c r="M34" s="147">
        <f t="shared" si="1"/>
        <v>0</v>
      </c>
    </row>
    <row r="35" spans="1:13" s="147" customFormat="1" ht="18" customHeight="1" x14ac:dyDescent="0.2">
      <c r="A35" s="191">
        <f t="shared" si="0"/>
        <v>0</v>
      </c>
      <c r="B35" s="203"/>
      <c r="C35" s="204">
        <v>27</v>
      </c>
      <c r="D35" s="5"/>
      <c r="E35" s="4"/>
      <c r="F35" s="5"/>
      <c r="G35" s="4"/>
      <c r="H35" s="19"/>
      <c r="I35" s="4"/>
      <c r="J35" s="20"/>
      <c r="K35" s="5"/>
      <c r="M35" s="147">
        <f t="shared" si="1"/>
        <v>0</v>
      </c>
    </row>
    <row r="36" spans="1:13" s="147" customFormat="1" ht="18" customHeight="1" x14ac:dyDescent="0.2">
      <c r="A36" s="191">
        <f t="shared" si="0"/>
        <v>0</v>
      </c>
      <c r="B36" s="203"/>
      <c r="C36" s="204">
        <v>28</v>
      </c>
      <c r="D36" s="5"/>
      <c r="E36" s="4"/>
      <c r="F36" s="5"/>
      <c r="G36" s="4"/>
      <c r="H36" s="19"/>
      <c r="I36" s="4"/>
      <c r="J36" s="20"/>
      <c r="K36" s="5"/>
      <c r="M36" s="147">
        <f t="shared" si="1"/>
        <v>0</v>
      </c>
    </row>
    <row r="37" spans="1:13" s="147" customFormat="1" ht="18" customHeight="1" x14ac:dyDescent="0.2">
      <c r="A37" s="191">
        <f t="shared" si="0"/>
        <v>0</v>
      </c>
      <c r="B37" s="203"/>
      <c r="C37" s="204">
        <v>29</v>
      </c>
      <c r="D37" s="5"/>
      <c r="E37" s="4"/>
      <c r="F37" s="5"/>
      <c r="G37" s="4"/>
      <c r="H37" s="19"/>
      <c r="I37" s="4"/>
      <c r="J37" s="20"/>
      <c r="K37" s="5"/>
      <c r="M37" s="147">
        <f t="shared" si="1"/>
        <v>0</v>
      </c>
    </row>
    <row r="38" spans="1:13" s="147" customFormat="1" ht="18" customHeight="1" x14ac:dyDescent="0.2">
      <c r="A38" s="191">
        <f t="shared" si="0"/>
        <v>0</v>
      </c>
      <c r="B38" s="203"/>
      <c r="C38" s="204">
        <v>30</v>
      </c>
      <c r="D38" s="5"/>
      <c r="E38" s="4"/>
      <c r="F38" s="5"/>
      <c r="G38" s="4"/>
      <c r="H38" s="19"/>
      <c r="I38" s="4"/>
      <c r="J38" s="20"/>
      <c r="K38" s="5"/>
      <c r="M38" s="147">
        <f t="shared" si="1"/>
        <v>0</v>
      </c>
    </row>
    <row r="39" spans="1:13" s="147" customFormat="1" ht="18" customHeight="1" x14ac:dyDescent="0.2">
      <c r="A39" s="191">
        <f t="shared" si="0"/>
        <v>0</v>
      </c>
      <c r="B39" s="203"/>
      <c r="C39" s="204">
        <v>31</v>
      </c>
      <c r="D39" s="5"/>
      <c r="E39" s="4"/>
      <c r="F39" s="5"/>
      <c r="G39" s="4"/>
      <c r="H39" s="19"/>
      <c r="I39" s="4"/>
      <c r="J39" s="20"/>
      <c r="K39" s="5"/>
      <c r="M39" s="147">
        <f t="shared" si="1"/>
        <v>0</v>
      </c>
    </row>
    <row r="40" spans="1:13" s="147" customFormat="1" ht="18" customHeight="1" x14ac:dyDescent="0.2">
      <c r="A40" s="191">
        <f t="shared" si="0"/>
        <v>0</v>
      </c>
      <c r="B40" s="203"/>
      <c r="C40" s="204">
        <v>32</v>
      </c>
      <c r="D40" s="5"/>
      <c r="E40" s="4"/>
      <c r="F40" s="5"/>
      <c r="G40" s="4"/>
      <c r="H40" s="19"/>
      <c r="I40" s="4"/>
      <c r="J40" s="20"/>
      <c r="K40" s="5"/>
      <c r="M40" s="147">
        <f t="shared" si="1"/>
        <v>0</v>
      </c>
    </row>
    <row r="41" spans="1:13" s="147" customFormat="1" ht="18" customHeight="1" x14ac:dyDescent="0.2">
      <c r="A41" s="191">
        <f t="shared" ref="A41:A58" si="2">IFERROR(IF(AND(OR($C41=1,AND($C41&gt;1,$M41&gt;0)), OR(TRIM($D41)="",TRIM($E41)="",TRIM($F41)="",TRIM($G41)="",TRIM($H41)="")),1001,0),3)</f>
        <v>0</v>
      </c>
      <c r="B41" s="203"/>
      <c r="C41" s="204">
        <v>33</v>
      </c>
      <c r="D41" s="5"/>
      <c r="E41" s="4"/>
      <c r="F41" s="5"/>
      <c r="G41" s="4"/>
      <c r="H41" s="19"/>
      <c r="I41" s="4"/>
      <c r="J41" s="20"/>
      <c r="K41" s="5"/>
      <c r="M41" s="147">
        <f t="shared" si="1"/>
        <v>0</v>
      </c>
    </row>
    <row r="42" spans="1:13" s="147" customFormat="1" ht="18" customHeight="1" x14ac:dyDescent="0.2">
      <c r="A42" s="191">
        <f t="shared" si="2"/>
        <v>0</v>
      </c>
      <c r="B42" s="203"/>
      <c r="C42" s="204">
        <v>34</v>
      </c>
      <c r="D42" s="5"/>
      <c r="E42" s="4"/>
      <c r="F42" s="5"/>
      <c r="G42" s="4"/>
      <c r="H42" s="19"/>
      <c r="I42" s="4"/>
      <c r="J42" s="20"/>
      <c r="K42" s="5"/>
      <c r="M42" s="147">
        <f t="shared" si="1"/>
        <v>0</v>
      </c>
    </row>
    <row r="43" spans="1:13" s="147" customFormat="1" ht="18" customHeight="1" x14ac:dyDescent="0.2">
      <c r="A43" s="191">
        <f t="shared" si="2"/>
        <v>0</v>
      </c>
      <c r="B43" s="203"/>
      <c r="C43" s="204">
        <v>35</v>
      </c>
      <c r="D43" s="5"/>
      <c r="E43" s="4"/>
      <c r="F43" s="5"/>
      <c r="G43" s="4"/>
      <c r="H43" s="19"/>
      <c r="I43" s="4"/>
      <c r="J43" s="20"/>
      <c r="K43" s="5"/>
      <c r="M43" s="147">
        <f t="shared" si="1"/>
        <v>0</v>
      </c>
    </row>
    <row r="44" spans="1:13" s="147" customFormat="1" ht="18" customHeight="1" x14ac:dyDescent="0.2">
      <c r="A44" s="191">
        <f t="shared" si="2"/>
        <v>0</v>
      </c>
      <c r="B44" s="203"/>
      <c r="C44" s="204">
        <v>36</v>
      </c>
      <c r="D44" s="5"/>
      <c r="E44" s="4"/>
      <c r="F44" s="5"/>
      <c r="G44" s="4"/>
      <c r="H44" s="19"/>
      <c r="I44" s="4"/>
      <c r="J44" s="20"/>
      <c r="K44" s="5"/>
      <c r="M44" s="147">
        <f t="shared" si="1"/>
        <v>0</v>
      </c>
    </row>
    <row r="45" spans="1:13" s="147" customFormat="1" ht="18" customHeight="1" x14ac:dyDescent="0.2">
      <c r="A45" s="191">
        <f t="shared" si="2"/>
        <v>0</v>
      </c>
      <c r="B45" s="203"/>
      <c r="C45" s="204">
        <v>37</v>
      </c>
      <c r="D45" s="5"/>
      <c r="E45" s="4"/>
      <c r="F45" s="5"/>
      <c r="G45" s="4"/>
      <c r="H45" s="19"/>
      <c r="I45" s="4"/>
      <c r="J45" s="20"/>
      <c r="K45" s="5"/>
      <c r="M45" s="147">
        <f t="shared" si="1"/>
        <v>0</v>
      </c>
    </row>
    <row r="46" spans="1:13" s="147" customFormat="1" ht="18" customHeight="1" x14ac:dyDescent="0.2">
      <c r="A46" s="191">
        <f t="shared" si="2"/>
        <v>0</v>
      </c>
      <c r="B46" s="203"/>
      <c r="C46" s="204">
        <v>38</v>
      </c>
      <c r="D46" s="5"/>
      <c r="E46" s="4"/>
      <c r="F46" s="5"/>
      <c r="G46" s="4"/>
      <c r="H46" s="19"/>
      <c r="I46" s="4"/>
      <c r="J46" s="20"/>
      <c r="K46" s="5"/>
      <c r="M46" s="147">
        <f t="shared" si="1"/>
        <v>0</v>
      </c>
    </row>
    <row r="47" spans="1:13" s="147" customFormat="1" ht="18" customHeight="1" x14ac:dyDescent="0.2">
      <c r="A47" s="191">
        <f t="shared" si="2"/>
        <v>0</v>
      </c>
      <c r="B47" s="203"/>
      <c r="C47" s="204">
        <v>39</v>
      </c>
      <c r="D47" s="5"/>
      <c r="E47" s="4"/>
      <c r="F47" s="5"/>
      <c r="G47" s="4"/>
      <c r="H47" s="19"/>
      <c r="I47" s="4"/>
      <c r="J47" s="20"/>
      <c r="K47" s="5"/>
      <c r="M47" s="147">
        <f t="shared" si="1"/>
        <v>0</v>
      </c>
    </row>
    <row r="48" spans="1:13" s="147" customFormat="1" ht="18" customHeight="1" x14ac:dyDescent="0.2">
      <c r="A48" s="191">
        <f t="shared" si="2"/>
        <v>0</v>
      </c>
      <c r="B48" s="203"/>
      <c r="C48" s="204">
        <v>40</v>
      </c>
      <c r="D48" s="5"/>
      <c r="E48" s="4"/>
      <c r="F48" s="5"/>
      <c r="G48" s="4"/>
      <c r="H48" s="19"/>
      <c r="I48" s="4"/>
      <c r="J48" s="20"/>
      <c r="K48" s="5"/>
      <c r="M48" s="147">
        <f t="shared" si="1"/>
        <v>0</v>
      </c>
    </row>
    <row r="49" spans="1:13" s="147" customFormat="1" ht="18" customHeight="1" x14ac:dyDescent="0.2">
      <c r="A49" s="191">
        <f t="shared" si="2"/>
        <v>0</v>
      </c>
      <c r="B49" s="203"/>
      <c r="C49" s="204">
        <v>41</v>
      </c>
      <c r="D49" s="5"/>
      <c r="E49" s="4"/>
      <c r="F49" s="5"/>
      <c r="G49" s="4"/>
      <c r="H49" s="19"/>
      <c r="I49" s="4"/>
      <c r="J49" s="20"/>
      <c r="K49" s="5"/>
      <c r="M49" s="147">
        <f t="shared" si="1"/>
        <v>0</v>
      </c>
    </row>
    <row r="50" spans="1:13" s="147" customFormat="1" ht="18" customHeight="1" x14ac:dyDescent="0.2">
      <c r="A50" s="191">
        <f t="shared" si="2"/>
        <v>0</v>
      </c>
      <c r="B50" s="203"/>
      <c r="C50" s="204">
        <v>42</v>
      </c>
      <c r="D50" s="5"/>
      <c r="E50" s="4"/>
      <c r="F50" s="5"/>
      <c r="G50" s="4"/>
      <c r="H50" s="19"/>
      <c r="I50" s="4"/>
      <c r="J50" s="20"/>
      <c r="K50" s="5"/>
      <c r="M50" s="147">
        <f t="shared" si="1"/>
        <v>0</v>
      </c>
    </row>
    <row r="51" spans="1:13" s="147" customFormat="1" ht="18" customHeight="1" x14ac:dyDescent="0.2">
      <c r="A51" s="191">
        <f t="shared" si="2"/>
        <v>0</v>
      </c>
      <c r="B51" s="203"/>
      <c r="C51" s="204">
        <v>43</v>
      </c>
      <c r="D51" s="5"/>
      <c r="E51" s="4"/>
      <c r="F51" s="5"/>
      <c r="G51" s="4"/>
      <c r="H51" s="19"/>
      <c r="I51" s="4"/>
      <c r="J51" s="20"/>
      <c r="K51" s="5"/>
      <c r="M51" s="147">
        <f t="shared" si="1"/>
        <v>0</v>
      </c>
    </row>
    <row r="52" spans="1:13" s="147" customFormat="1" ht="18" customHeight="1" x14ac:dyDescent="0.2">
      <c r="A52" s="191">
        <f t="shared" si="2"/>
        <v>0</v>
      </c>
      <c r="B52" s="203"/>
      <c r="C52" s="204">
        <v>44</v>
      </c>
      <c r="D52" s="5"/>
      <c r="E52" s="4"/>
      <c r="F52" s="5"/>
      <c r="G52" s="4"/>
      <c r="H52" s="19"/>
      <c r="I52" s="4"/>
      <c r="J52" s="20"/>
      <c r="K52" s="5"/>
      <c r="M52" s="147">
        <f t="shared" si="1"/>
        <v>0</v>
      </c>
    </row>
    <row r="53" spans="1:13" s="147" customFormat="1" ht="18" customHeight="1" x14ac:dyDescent="0.2">
      <c r="A53" s="191">
        <f t="shared" si="2"/>
        <v>0</v>
      </c>
      <c r="B53" s="203"/>
      <c r="C53" s="204">
        <v>45</v>
      </c>
      <c r="D53" s="5"/>
      <c r="E53" s="4"/>
      <c r="F53" s="5"/>
      <c r="G53" s="4"/>
      <c r="H53" s="19"/>
      <c r="I53" s="4"/>
      <c r="J53" s="20"/>
      <c r="K53" s="5"/>
      <c r="M53" s="147">
        <f t="shared" si="1"/>
        <v>0</v>
      </c>
    </row>
    <row r="54" spans="1:13" s="147" customFormat="1" ht="18" customHeight="1" x14ac:dyDescent="0.2">
      <c r="A54" s="191">
        <f t="shared" si="2"/>
        <v>0</v>
      </c>
      <c r="B54" s="203"/>
      <c r="C54" s="204">
        <v>46</v>
      </c>
      <c r="D54" s="5"/>
      <c r="E54" s="4"/>
      <c r="F54" s="5"/>
      <c r="G54" s="4"/>
      <c r="H54" s="19"/>
      <c r="I54" s="4"/>
      <c r="J54" s="20"/>
      <c r="K54" s="5"/>
      <c r="M54" s="147">
        <f t="shared" si="1"/>
        <v>0</v>
      </c>
    </row>
    <row r="55" spans="1:13" s="147" customFormat="1" ht="18" customHeight="1" x14ac:dyDescent="0.2">
      <c r="A55" s="191">
        <f t="shared" si="2"/>
        <v>0</v>
      </c>
      <c r="B55" s="203"/>
      <c r="C55" s="204">
        <v>47</v>
      </c>
      <c r="D55" s="5"/>
      <c r="E55" s="4"/>
      <c r="F55" s="5"/>
      <c r="G55" s="4"/>
      <c r="H55" s="19"/>
      <c r="I55" s="4"/>
      <c r="J55" s="20"/>
      <c r="K55" s="5"/>
      <c r="M55" s="147">
        <f t="shared" si="1"/>
        <v>0</v>
      </c>
    </row>
    <row r="56" spans="1:13" s="147" customFormat="1" ht="18" customHeight="1" x14ac:dyDescent="0.2">
      <c r="A56" s="191">
        <f t="shared" si="2"/>
        <v>0</v>
      </c>
      <c r="B56" s="203"/>
      <c r="C56" s="204">
        <v>48</v>
      </c>
      <c r="D56" s="5"/>
      <c r="E56" s="4"/>
      <c r="F56" s="5"/>
      <c r="G56" s="4"/>
      <c r="H56" s="19"/>
      <c r="I56" s="4"/>
      <c r="J56" s="20"/>
      <c r="K56" s="5"/>
      <c r="M56" s="147">
        <f t="shared" si="1"/>
        <v>0</v>
      </c>
    </row>
    <row r="57" spans="1:13" s="147" customFormat="1" ht="18" customHeight="1" x14ac:dyDescent="0.2">
      <c r="A57" s="191">
        <f t="shared" si="2"/>
        <v>0</v>
      </c>
      <c r="B57" s="203"/>
      <c r="C57" s="204">
        <v>49</v>
      </c>
      <c r="D57" s="5"/>
      <c r="E57" s="4"/>
      <c r="F57" s="5"/>
      <c r="G57" s="4"/>
      <c r="H57" s="19"/>
      <c r="I57" s="4"/>
      <c r="J57" s="20"/>
      <c r="K57" s="5"/>
      <c r="M57" s="147">
        <f t="shared" si="1"/>
        <v>0</v>
      </c>
    </row>
    <row r="58" spans="1:13" s="147" customFormat="1" ht="18" customHeight="1" x14ac:dyDescent="0.2">
      <c r="A58" s="191">
        <f t="shared" si="2"/>
        <v>0</v>
      </c>
      <c r="B58" s="203"/>
      <c r="C58" s="205">
        <v>50</v>
      </c>
      <c r="D58" s="7"/>
      <c r="E58" s="6"/>
      <c r="F58" s="7"/>
      <c r="G58" s="6"/>
      <c r="H58" s="21"/>
      <c r="I58" s="6"/>
      <c r="J58" s="22"/>
      <c r="K58" s="7"/>
      <c r="M58" s="147">
        <f t="shared" si="1"/>
        <v>0</v>
      </c>
    </row>
  </sheetData>
  <sheetProtection algorithmName="SHA-512" hashValue="WV0l/uvpWvTeOLiA3+d72ly63CV86vqwZ4JrQCf+/2TFTRi17KT2g6EdYuS8fWLk8NuMkPt4bmnYBwWCvG/sOA==" saltValue="gDjXvKC31D0bBGK95g0Sog==" spinCount="100000" sheet="1" objects="1" scenarios="1"/>
  <mergeCells count="2">
    <mergeCell ref="C3:K3"/>
    <mergeCell ref="C4:K4"/>
  </mergeCells>
  <phoneticPr fontId="5"/>
  <conditionalFormatting sqref="D9:D58">
    <cfRule type="expression" dxfId="4" priority="5" stopIfTrue="1">
      <formula>AND($A9&lt;&gt;0, TRIM($D9)="")</formula>
    </cfRule>
  </conditionalFormatting>
  <conditionalFormatting sqref="E9:E58">
    <cfRule type="expression" dxfId="3" priority="4" stopIfTrue="1">
      <formula>AND($A9&lt;&gt;0, TRIM($E9)="")</formula>
    </cfRule>
  </conditionalFormatting>
  <conditionalFormatting sqref="F9:F58">
    <cfRule type="expression" dxfId="2" priority="3" stopIfTrue="1">
      <formula>AND($A9&lt;&gt;0, TRIM($F9)="")</formula>
    </cfRule>
  </conditionalFormatting>
  <conditionalFormatting sqref="G9:G58">
    <cfRule type="expression" dxfId="1" priority="2" stopIfTrue="1">
      <formula>AND($A9&lt;&gt;0, TRIM($G9)="")</formula>
    </cfRule>
  </conditionalFormatting>
  <conditionalFormatting sqref="H9:H58">
    <cfRule type="expression" dxfId="0" priority="1" stopIfTrue="1">
      <formula>AND($A9&lt;&gt;0, TRIM($H9)="")</formula>
    </cfRule>
  </conditionalFormatting>
  <dataValidations count="5">
    <dataValidation errorStyle="warning" imeMode="hiragana" allowBlank="1" showInputMessage="1" showErrorMessage="1" sqref="J9:K58 D9:E58" xr:uid="{A9A398A5-6091-4E03-8375-330E4C260759}"/>
    <dataValidation errorStyle="warning" imeMode="fullKatakana" allowBlank="1" showInputMessage="1" showErrorMessage="1" sqref="F9:F58" xr:uid="{6EC2FBB6-C1AC-42B9-AFD9-DC88A825D191}"/>
    <dataValidation type="list" imeMode="halfAlpha" allowBlank="1" showInputMessage="1" showErrorMessage="1" error="リストから選択してください" sqref="G9:G58" xr:uid="{EEF2D426-E7DD-40A4-908B-073AF310443C}">
      <formula1>"男,女,　"</formula1>
    </dataValidation>
    <dataValidation type="date" imeMode="halfAlpha" allowBlank="1" showInputMessage="1" showErrorMessage="1" error="有効な日付を入力してください" sqref="H9:H58" xr:uid="{4B5E3C0B-3FA6-4DD2-8078-170727D04BC1}">
      <formula1>92</formula1>
      <formula2>73415</formula2>
    </dataValidation>
    <dataValidation type="list" imeMode="halfAlpha" allowBlank="1" showInputMessage="1" showErrorMessage="1" error="リストから選択してください" sqref="I9:I58" xr:uid="{A4E9EE55-FE51-4BBE-BBEF-9C87ED187680}">
      <formula1>"常勤,非常勤,　"</formula1>
    </dataValidation>
  </dataValidations>
  <pageMargins left="0.43307086614173229" right="0.35433070866141736" top="0.51181102362204722" bottom="0.31496062992125984" header="0.31496062992125984" footer="0.31496062992125984"/>
  <headerFooter>
    <oddHeader>&amp;R&amp;8&amp;P/&amp;N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17FDF-12C2-40FC-896F-FA49820D26DE}">
  <sheetPr codeName="Sheet1"/>
  <dimension ref="A1:B35"/>
  <sheetViews>
    <sheetView workbookViewId="0"/>
  </sheetViews>
  <sheetFormatPr defaultRowHeight="13.2" x14ac:dyDescent="0.2"/>
  <cols>
    <col min="1" max="1" width="144.109375" customWidth="1"/>
    <col min="2" max="21" width="3.88671875" customWidth="1"/>
    <col min="22" max="22" width="3.109375" customWidth="1"/>
    <col min="23" max="26" width="3.44140625" customWidth="1"/>
    <col min="27" max="28" width="3.77734375" customWidth="1"/>
  </cols>
  <sheetData>
    <row r="1" spans="1:2" s="2" customFormat="1" x14ac:dyDescent="0.2">
      <c r="A1" s="1" t="s">
        <v>32</v>
      </c>
      <c r="B1" s="1"/>
    </row>
    <row r="2" spans="1:2" x14ac:dyDescent="0.2">
      <c r="A2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3" spans="1:2" x14ac:dyDescent="0.2">
      <c r="A3" t="str">
        <f>"@神奈川県@和歌山県@鹿児島県@"</f>
        <v>@神奈川県@和歌山県@鹿児島県@</v>
      </c>
    </row>
    <row r="5" spans="1:2" x14ac:dyDescent="0.2">
      <c r="A5" t="s">
        <v>474</v>
      </c>
    </row>
    <row r="6" spans="1:2" x14ac:dyDescent="0.2">
      <c r="A6" t="s">
        <v>475</v>
      </c>
    </row>
    <row r="8" spans="1:2" x14ac:dyDescent="0.2">
      <c r="A8" t="s">
        <v>466</v>
      </c>
    </row>
    <row r="9" spans="1:2" ht="52.8" x14ac:dyDescent="0.2">
      <c r="A9" s="8" t="s">
        <v>467</v>
      </c>
    </row>
    <row r="11" spans="1:2" x14ac:dyDescent="0.2">
      <c r="A11" t="s">
        <v>405</v>
      </c>
    </row>
    <row r="12" spans="1:2" x14ac:dyDescent="0.2">
      <c r="A12" t="s">
        <v>406</v>
      </c>
    </row>
    <row r="13" spans="1:2" x14ac:dyDescent="0.2">
      <c r="A13" t="s">
        <v>407</v>
      </c>
    </row>
    <row r="14" spans="1:2" x14ac:dyDescent="0.2">
      <c r="A14" t="s">
        <v>408</v>
      </c>
    </row>
    <row r="15" spans="1:2" x14ac:dyDescent="0.2">
      <c r="A15" t="s">
        <v>409</v>
      </c>
    </row>
    <row r="16" spans="1:2" x14ac:dyDescent="0.2">
      <c r="A16" t="s">
        <v>410</v>
      </c>
    </row>
    <row r="17" spans="1:1" x14ac:dyDescent="0.2">
      <c r="A17" t="s">
        <v>411</v>
      </c>
    </row>
    <row r="18" spans="1:1" x14ac:dyDescent="0.2">
      <c r="A18" t="s">
        <v>412</v>
      </c>
    </row>
    <row r="19" spans="1:1" x14ac:dyDescent="0.2">
      <c r="A19" t="s">
        <v>413</v>
      </c>
    </row>
    <row r="20" spans="1:1" x14ac:dyDescent="0.2">
      <c r="A20" t="s">
        <v>414</v>
      </c>
    </row>
    <row r="21" spans="1:1" x14ac:dyDescent="0.2">
      <c r="A21" t="s">
        <v>415</v>
      </c>
    </row>
    <row r="22" spans="1:1" x14ac:dyDescent="0.2">
      <c r="A22" t="s">
        <v>416</v>
      </c>
    </row>
    <row r="23" spans="1:1" x14ac:dyDescent="0.2">
      <c r="A23" t="s">
        <v>417</v>
      </c>
    </row>
    <row r="24" spans="1:1" x14ac:dyDescent="0.2">
      <c r="A24" t="s">
        <v>418</v>
      </c>
    </row>
    <row r="25" spans="1:1" x14ac:dyDescent="0.2">
      <c r="A25" t="s">
        <v>419</v>
      </c>
    </row>
    <row r="26" spans="1:1" x14ac:dyDescent="0.2">
      <c r="A26" t="s">
        <v>420</v>
      </c>
    </row>
    <row r="27" spans="1:1" x14ac:dyDescent="0.2">
      <c r="A27" t="s">
        <v>421</v>
      </c>
    </row>
    <row r="28" spans="1:1" x14ac:dyDescent="0.2">
      <c r="A28" t="s">
        <v>422</v>
      </c>
    </row>
    <row r="29" spans="1:1" x14ac:dyDescent="0.2">
      <c r="A29" t="s">
        <v>423</v>
      </c>
    </row>
    <row r="30" spans="1:1" x14ac:dyDescent="0.2">
      <c r="A30" t="s">
        <v>424</v>
      </c>
    </row>
    <row r="31" spans="1:1" x14ac:dyDescent="0.2">
      <c r="A31" t="s">
        <v>425</v>
      </c>
    </row>
    <row r="32" spans="1:1" x14ac:dyDescent="0.2">
      <c r="A32" t="s">
        <v>426</v>
      </c>
    </row>
    <row r="33" spans="1:1" x14ac:dyDescent="0.2">
      <c r="A33" t="s">
        <v>427</v>
      </c>
    </row>
    <row r="34" spans="1:1" x14ac:dyDescent="0.2">
      <c r="A34" t="s">
        <v>428</v>
      </c>
    </row>
    <row r="35" spans="1:1" x14ac:dyDescent="0.2">
      <c r="A35" t="s">
        <v>429</v>
      </c>
    </row>
  </sheetData>
  <sheetProtection algorithmName="SHA-512" hashValue="Mqe+o8U6DNfklZDSIAP/mCe+3fJwk8oiAAqFq1xsLy/XrppiG6DpnhYzW3hBmJDo5w1xzeIvK7sS2FJlraLTyA==" saltValue="nrlOsVzy/xI0+EPv6NB2YQ==" spinCount="100000" sheet="1" objects="1" scenarios="1"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</vt:i4>
      </vt:variant>
    </vt:vector>
  </HeadingPairs>
  <TitlesOfParts>
    <vt:vector size="13" baseType="lpstr">
      <vt:lpstr>入力シート</vt:lpstr>
      <vt:lpstr>役員情報入力シート</vt:lpstr>
      <vt:lpstr>settings</vt:lpstr>
      <vt:lpstr>入力シート!Print_Titles</vt:lpstr>
      <vt:lpstr>役員情報入力シート!Print_Titles</vt:lpstr>
      <vt:lpstr>営業種目</vt:lpstr>
      <vt:lpstr>希望</vt:lpstr>
      <vt:lpstr>都道府県3</vt:lpstr>
      <vt:lpstr>都道府県4</vt:lpstr>
      <vt:lpstr>日付例</vt:lpstr>
      <vt:lpstr>日付例_s</vt:lpstr>
      <vt:lpstr>役員情報説明文</vt:lpstr>
      <vt:lpstr>役員情報注釈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n325</cp:lastModifiedBy>
  <cp:lastPrinted>2024-01-11T10:22:21Z</cp:lastPrinted>
  <dcterms:created xsi:type="dcterms:W3CDTF">2018-07-20T07:50:20Z</dcterms:created>
  <dcterms:modified xsi:type="dcterms:W3CDTF">2024-01-11T10:22:25Z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738c4342-b737-43ba-94be-0f6db763ea0f</vt:lpwstr>
  </property>
</Properties>
</file>